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Fiche" sheetId="1" r:id="rId4"/>
    <sheet name="Charte tailles stab" sheetId="2" r:id="rId5"/>
    <sheet name="Charte tailles combi" sheetId="3" r:id="rId6"/>
  </sheets>
</workbook>
</file>

<file path=xl/sharedStrings.xml><?xml version="1.0" encoding="utf-8"?>
<sst xmlns="http://schemas.openxmlformats.org/spreadsheetml/2006/main" uniqueCount="103">
  <si>
    <t xml:space="preserve">TARIFS LOCATION MAGASIN </t>
  </si>
  <si>
    <t>Fiche de réservation location</t>
  </si>
  <si>
    <t xml:space="preserve">Nom Prénom : </t>
  </si>
  <si>
    <t xml:space="preserve">Adresse : </t>
  </si>
  <si>
    <t xml:space="preserve"> </t>
  </si>
  <si>
    <t xml:space="preserve">Téléphone : </t>
  </si>
  <si>
    <t>Durée (J)</t>
  </si>
  <si>
    <t>DU</t>
  </si>
  <si>
    <t>AU</t>
  </si>
  <si>
    <t>1 jour</t>
  </si>
  <si>
    <t>2 jours</t>
  </si>
  <si>
    <t>1 sem (7j)</t>
  </si>
  <si>
    <t>2 sem (14j)</t>
  </si>
  <si>
    <t>3 sem (21j)</t>
  </si>
  <si>
    <t>1 mois (30j)</t>
  </si>
  <si>
    <t>Caution</t>
  </si>
  <si>
    <t>Location pour une durée de 1, 2 ou 7 jours</t>
  </si>
  <si>
    <t>au-delàs sur devis</t>
  </si>
  <si>
    <t>Bloc 12 L 1 gonflage</t>
  </si>
  <si>
    <t>SUR DEVIS</t>
  </si>
  <si>
    <t>Qté</t>
  </si>
  <si>
    <t>Heure de récupération</t>
  </si>
  <si>
    <t>Bloc 15 L 1 gonflage</t>
  </si>
  <si>
    <t>h</t>
  </si>
  <si>
    <t>min</t>
  </si>
  <si>
    <t>Taille</t>
  </si>
  <si>
    <t>F1</t>
  </si>
  <si>
    <t>F2</t>
  </si>
  <si>
    <t>F3</t>
  </si>
  <si>
    <t>F4</t>
  </si>
  <si>
    <t>F5</t>
  </si>
  <si>
    <t>H2</t>
  </si>
  <si>
    <t>H3</t>
  </si>
  <si>
    <t>H4</t>
  </si>
  <si>
    <t>H5</t>
  </si>
  <si>
    <t>H6</t>
  </si>
  <si>
    <t>H7</t>
  </si>
  <si>
    <r>
      <rPr>
        <u val="single"/>
        <sz val="10"/>
        <color indexed="16"/>
        <rFont val="Arial"/>
      </rPr>
      <t>Guide tailles combi</t>
    </r>
  </si>
  <si>
    <t xml:space="preserve">Combinaison 5mm </t>
  </si>
  <si>
    <t>Combinaison 7 mm</t>
  </si>
  <si>
    <t>Combinaison semi étanche</t>
  </si>
  <si>
    <t>Combi semi étanche</t>
  </si>
  <si>
    <t>Combinaison étanche</t>
  </si>
  <si>
    <t>XXS</t>
  </si>
  <si>
    <t>XS</t>
  </si>
  <si>
    <t>S</t>
  </si>
  <si>
    <t>M</t>
  </si>
  <si>
    <t>L</t>
  </si>
  <si>
    <t>XL</t>
  </si>
  <si>
    <r>
      <rPr>
        <u val="single"/>
        <sz val="10"/>
        <color indexed="16"/>
        <rFont val="Arial"/>
      </rPr>
      <t>Guide tailles stab</t>
    </r>
  </si>
  <si>
    <t>Stab</t>
  </si>
  <si>
    <t>Stab prestige</t>
  </si>
  <si>
    <t>Détendeur + octo + mano</t>
  </si>
  <si>
    <t>Détendeur/octo/mano</t>
  </si>
  <si>
    <t>Pack détendeur prestige</t>
  </si>
  <si>
    <t>Pointure</t>
  </si>
  <si>
    <t>XS&lt;38</t>
  </si>
  <si>
    <t>SM 38/42</t>
  </si>
  <si>
    <t>ML 42/44</t>
  </si>
  <si>
    <t>XL 44/45</t>
  </si>
  <si>
    <t>XXL&gt;45</t>
  </si>
  <si>
    <t xml:space="preserve">Palmes </t>
  </si>
  <si>
    <t>Palmes réglables</t>
  </si>
  <si>
    <t>XS 36/37</t>
  </si>
  <si>
    <t>S 38/39</t>
  </si>
  <si>
    <t>M 40/41</t>
  </si>
  <si>
    <t>L  42/42</t>
  </si>
  <si>
    <t>XXL 46</t>
  </si>
  <si>
    <t>Botillons ou chausson</t>
  </si>
  <si>
    <t>Botillons/chausson</t>
  </si>
  <si>
    <t>Masque tuba</t>
  </si>
  <si>
    <t xml:space="preserve">Ceinture + plombs </t>
  </si>
  <si>
    <t>Pack Snorkeling</t>
  </si>
  <si>
    <t>Shorty</t>
  </si>
  <si>
    <t>Shorty, palmes, masque,</t>
  </si>
  <si>
    <t>Palmes</t>
  </si>
  <si>
    <t>tuba, ceinture, plomb</t>
  </si>
  <si>
    <t>Plomb</t>
  </si>
  <si>
    <t>Equipement complet</t>
  </si>
  <si>
    <t>Combi</t>
  </si>
  <si>
    <t>bloc 12/15 L,combi 5mm,</t>
  </si>
  <si>
    <t>Bloc</t>
  </si>
  <si>
    <t>12L</t>
  </si>
  <si>
    <t>15L</t>
  </si>
  <si>
    <t>stab, détendeur, palmes,</t>
  </si>
  <si>
    <t>masque, tuba, bottillons</t>
  </si>
  <si>
    <t>ceinture et plombs</t>
  </si>
  <si>
    <t>Bottillons</t>
  </si>
  <si>
    <t>Phare</t>
  </si>
  <si>
    <t>Total location</t>
  </si>
  <si>
    <t>Lampe</t>
  </si>
  <si>
    <t>Ordinateur</t>
  </si>
  <si>
    <t>Ordinateur gestion d'air</t>
  </si>
  <si>
    <t>Ordinateur gestion air</t>
  </si>
  <si>
    <t>Montant Caution</t>
  </si>
  <si>
    <t>Appareil photo / caméra</t>
  </si>
  <si>
    <t>Appareil photo/caméra</t>
  </si>
  <si>
    <t>Scooter sous-marin</t>
  </si>
  <si>
    <r>
      <rPr>
        <b val="1"/>
        <sz val="11"/>
        <color indexed="8"/>
        <rFont val="Arial"/>
      </rPr>
      <t>SUR DEVIS</t>
    </r>
  </si>
  <si>
    <t>stab prestige</t>
  </si>
  <si>
    <r>
      <rPr>
        <b val="1"/>
        <sz val="11"/>
        <color indexed="9"/>
        <rFont val="Arial"/>
      </rPr>
      <t>SUR DEVIS</t>
    </r>
  </si>
  <si>
    <t>pack détendeur prestige</t>
  </si>
  <si>
    <t>Pack snorkeling</t>
  </si>
</sst>
</file>

<file path=xl/styles.xml><?xml version="1.0" encoding="utf-8"?>
<styleSheet xmlns="http://schemas.openxmlformats.org/spreadsheetml/2006/main">
  <numFmts count="3">
    <numFmt numFmtId="0" formatCode="General"/>
    <numFmt numFmtId="59" formatCode="#,##0&quot; €&quot;;&quot;-&quot;#,##0&quot; €&quot;"/>
    <numFmt numFmtId="60" formatCode="#,##0&quot; €&quot;"/>
  </numFmts>
  <fonts count="27">
    <font>
      <sz val="10"/>
      <color indexed="8"/>
      <name val="Arial"/>
    </font>
    <font>
      <sz val="12"/>
      <color indexed="8"/>
      <name val="Helvetica Neue"/>
    </font>
    <font>
      <sz val="13"/>
      <color indexed="8"/>
      <name val="Arial"/>
    </font>
    <font>
      <b val="1"/>
      <sz val="22"/>
      <color indexed="8"/>
      <name val="Arial"/>
    </font>
    <font>
      <b val="1"/>
      <sz val="12"/>
      <color indexed="8"/>
      <name val="Arial"/>
    </font>
    <font>
      <sz val="16"/>
      <color indexed="8"/>
      <name val="Arial"/>
    </font>
    <font>
      <b val="1"/>
      <sz val="16"/>
      <color indexed="8"/>
      <name val="Arial"/>
    </font>
    <font>
      <sz val="12"/>
      <color indexed="8"/>
      <name val="Arial"/>
    </font>
    <font>
      <sz val="16"/>
      <color indexed="8"/>
      <name val="Arial Black"/>
    </font>
    <font>
      <sz val="22"/>
      <color indexed="8"/>
      <name val="Arial Black"/>
    </font>
    <font>
      <b val="1"/>
      <sz val="10"/>
      <color indexed="8"/>
      <name val="Arial"/>
    </font>
    <font>
      <sz val="14"/>
      <color indexed="8"/>
      <name val="Arial"/>
    </font>
    <font>
      <b val="1"/>
      <sz val="11"/>
      <color indexed="8"/>
      <name val="Arial"/>
    </font>
    <font>
      <b val="1"/>
      <sz val="11"/>
      <color indexed="11"/>
      <name val="Arial"/>
    </font>
    <font>
      <b val="1"/>
      <sz val="14"/>
      <color indexed="13"/>
      <name val="Arial"/>
    </font>
    <font>
      <b val="1"/>
      <sz val="18"/>
      <color indexed="8"/>
      <name val="Arial"/>
    </font>
    <font>
      <b val="1"/>
      <sz val="10"/>
      <color indexed="9"/>
      <name val="Arial"/>
    </font>
    <font>
      <u val="single"/>
      <sz val="10"/>
      <color indexed="16"/>
      <name val="Arial"/>
    </font>
    <font>
      <b val="1"/>
      <sz val="12"/>
      <color indexed="9"/>
      <name val="Arial"/>
    </font>
    <font>
      <b val="1"/>
      <sz val="11"/>
      <color indexed="9"/>
      <name val="Arial"/>
    </font>
    <font>
      <sz val="10"/>
      <color indexed="9"/>
      <name val="Arial"/>
    </font>
    <font>
      <b val="1"/>
      <sz val="12"/>
      <color indexed="11"/>
      <name val="Arial"/>
    </font>
    <font>
      <sz val="12"/>
      <color indexed="9"/>
      <name val="Arial"/>
    </font>
    <font>
      <sz val="11"/>
      <color indexed="8"/>
      <name val="Arial"/>
    </font>
    <font>
      <b val="1"/>
      <i val="1"/>
      <sz val="12"/>
      <color indexed="8"/>
      <name val="Arial"/>
    </font>
    <font>
      <b val="1"/>
      <sz val="14"/>
      <color indexed="8"/>
      <name val="Arial"/>
    </font>
    <font>
      <b val="1"/>
      <sz val="9"/>
      <color indexed="8"/>
      <name val="Arial"/>
    </font>
  </fonts>
  <fills count="13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18"/>
        <bgColor auto="1"/>
      </patternFill>
    </fill>
    <fill>
      <patternFill patternType="solid">
        <fgColor indexed="19"/>
        <bgColor auto="1"/>
      </patternFill>
    </fill>
    <fill>
      <patternFill patternType="solid">
        <fgColor indexed="20"/>
        <bgColor auto="1"/>
      </patternFill>
    </fill>
    <fill>
      <patternFill patternType="solid">
        <fgColor indexed="21"/>
        <bgColor auto="1"/>
      </patternFill>
    </fill>
    <fill>
      <patternFill patternType="solid">
        <fgColor indexed="22"/>
        <bgColor auto="1"/>
      </patternFill>
    </fill>
    <fill>
      <patternFill patternType="solid">
        <fgColor indexed="23"/>
        <bgColor auto="1"/>
      </patternFill>
    </fill>
  </fills>
  <borders count="115">
    <border>
      <left/>
      <right/>
      <top/>
      <bottom/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dotted">
        <color indexed="8"/>
      </bottom>
      <diagonal/>
    </border>
    <border>
      <left style="thin">
        <color indexed="10"/>
      </left>
      <right style="thin">
        <color indexed="10"/>
      </right>
      <top style="dotted">
        <color indexed="8"/>
      </top>
      <bottom style="dotted">
        <color indexed="8"/>
      </bottom>
      <diagonal/>
    </border>
    <border>
      <left style="thin">
        <color indexed="10"/>
      </left>
      <right style="thin">
        <color indexed="10"/>
      </right>
      <top style="dotted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dotted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ck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ck">
        <color indexed="11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ck">
        <color indexed="11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ck">
        <color indexed="11"/>
      </right>
      <top style="thin">
        <color indexed="10"/>
      </top>
      <bottom style="thin">
        <color indexed="10"/>
      </bottom>
      <diagonal/>
    </border>
    <border>
      <left style="thick">
        <color indexed="11"/>
      </left>
      <right style="thin">
        <color indexed="8"/>
      </right>
      <top style="thick">
        <color indexed="11"/>
      </top>
      <bottom style="thick">
        <color indexed="11"/>
      </bottom>
      <diagonal/>
    </border>
    <border>
      <left style="thin">
        <color indexed="8"/>
      </left>
      <right style="thin">
        <color indexed="8"/>
      </right>
      <top style="thick">
        <color indexed="11"/>
      </top>
      <bottom style="thick">
        <color indexed="11"/>
      </bottom>
      <diagonal/>
    </border>
    <border>
      <left style="thin">
        <color indexed="8"/>
      </left>
      <right style="thick">
        <color indexed="11"/>
      </right>
      <top style="thick">
        <color indexed="11"/>
      </top>
      <bottom style="thick">
        <color indexed="11"/>
      </bottom>
      <diagonal/>
    </border>
    <border>
      <left style="thick">
        <color indexed="11"/>
      </left>
      <right style="thick">
        <color indexed="11"/>
      </right>
      <top style="thin">
        <color indexed="10"/>
      </top>
      <bottom style="thin">
        <color indexed="10"/>
      </bottom>
      <diagonal/>
    </border>
    <border>
      <left style="thick">
        <color indexed="11"/>
      </left>
      <right style="thin">
        <color indexed="10"/>
      </right>
      <top style="thick">
        <color indexed="11"/>
      </top>
      <bottom style="thick">
        <color indexed="11"/>
      </bottom>
      <diagonal/>
    </border>
    <border>
      <left style="thin">
        <color indexed="10"/>
      </left>
      <right style="thin">
        <color indexed="10"/>
      </right>
      <top style="thick">
        <color indexed="11"/>
      </top>
      <bottom style="thick">
        <color indexed="11"/>
      </bottom>
      <diagonal/>
    </border>
    <border>
      <left style="thin">
        <color indexed="10"/>
      </left>
      <right style="thick">
        <color indexed="11"/>
      </right>
      <top style="thick">
        <color indexed="11"/>
      </top>
      <bottom style="thick">
        <color indexed="11"/>
      </bottom>
      <diagonal/>
    </border>
    <border>
      <left style="thick">
        <color indexed="11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ck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ck">
        <color indexed="11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8"/>
      </left>
      <right style="thick">
        <color indexed="11"/>
      </right>
      <top style="thin">
        <color indexed="8"/>
      </top>
      <bottom style="thin">
        <color indexed="8"/>
      </bottom>
      <diagonal/>
    </border>
    <border>
      <left style="thick">
        <color indexed="11"/>
      </left>
      <right style="thick">
        <color indexed="11"/>
      </right>
      <top style="thick">
        <color indexed="11"/>
      </top>
      <bottom style="thin">
        <color indexed="8"/>
      </bottom>
      <diagonal/>
    </border>
    <border>
      <left style="thick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/>
      <top/>
      <bottom/>
      <diagonal/>
    </border>
    <border>
      <left/>
      <right/>
      <top/>
      <bottom/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ck">
        <color indexed="11"/>
      </left>
      <right style="thick">
        <color indexed="11"/>
      </right>
      <top style="thin">
        <color indexed="8"/>
      </top>
      <bottom style="thick">
        <color indexed="11"/>
      </bottom>
      <diagonal/>
    </border>
    <border>
      <left style="thick">
        <color indexed="11"/>
      </left>
      <right style="thick">
        <color indexed="11"/>
      </right>
      <top style="thick">
        <color indexed="11"/>
      </top>
      <bottom style="thick">
        <color indexed="11"/>
      </bottom>
      <diagonal/>
    </border>
    <border>
      <left style="thin">
        <color indexed="10"/>
      </left>
      <right style="thin">
        <color indexed="10"/>
      </right>
      <top style="thick">
        <color indexed="11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ck">
        <color indexed="11"/>
      </left>
      <right style="thin">
        <color indexed="8"/>
      </right>
      <top style="thick">
        <color indexed="1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11"/>
      </top>
      <bottom style="thin">
        <color indexed="8"/>
      </bottom>
      <diagonal/>
    </border>
    <border>
      <left style="thin">
        <color indexed="8"/>
      </left>
      <right style="thick">
        <color indexed="11"/>
      </right>
      <top style="thick">
        <color indexed="11"/>
      </top>
      <bottom style="thin">
        <color indexed="8"/>
      </bottom>
      <diagonal/>
    </border>
    <border>
      <left style="thick">
        <color indexed="1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11"/>
      </left>
      <right style="thin">
        <color indexed="8"/>
      </right>
      <top style="thin">
        <color indexed="8"/>
      </top>
      <bottom style="thick">
        <color indexed="11"/>
      </bottom>
      <diagonal/>
    </border>
    <border>
      <left style="thin">
        <color indexed="8"/>
      </left>
      <right style="thick">
        <color indexed="11"/>
      </right>
      <top style="thin">
        <color indexed="8"/>
      </top>
      <bottom style="thick">
        <color indexed="11"/>
      </bottom>
      <diagonal/>
    </border>
    <border>
      <left style="thick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11"/>
      </bottom>
      <diagonal/>
    </border>
    <border>
      <left/>
      <right style="thin">
        <color indexed="8"/>
      </right>
      <top style="thin">
        <color indexed="8"/>
      </top>
      <bottom style="thick">
        <color indexed="11"/>
      </bottom>
      <diagonal/>
    </border>
    <border>
      <left style="thin">
        <color indexed="10"/>
      </left>
      <right style="thin">
        <color indexed="8"/>
      </right>
      <top style="thick">
        <color indexed="11"/>
      </top>
      <bottom style="thick">
        <color indexed="11"/>
      </bottom>
      <diagonal/>
    </border>
    <border>
      <left style="thin">
        <color indexed="8"/>
      </left>
      <right style="thin">
        <color indexed="10"/>
      </right>
      <top style="thick">
        <color indexed="11"/>
      </top>
      <bottom style="thick">
        <color indexed="11"/>
      </bottom>
      <diagonal/>
    </border>
    <border>
      <left style="thick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8"/>
      </left>
      <right/>
      <top style="thick">
        <color indexed="11"/>
      </top>
      <bottom style="thick">
        <color indexed="11"/>
      </bottom>
      <diagonal/>
    </border>
    <border>
      <left/>
      <right style="thin">
        <color indexed="8"/>
      </right>
      <top style="thick">
        <color indexed="11"/>
      </top>
      <bottom style="thick">
        <color indexed="11"/>
      </bottom>
      <diagonal/>
    </border>
    <border>
      <left style="thin">
        <color indexed="8"/>
      </left>
      <right style="thin">
        <color indexed="8"/>
      </right>
      <top/>
      <bottom style="thick">
        <color indexed="11"/>
      </bottom>
      <diagonal/>
    </border>
    <border>
      <left style="thin">
        <color indexed="8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8"/>
      </left>
      <right style="thin">
        <color indexed="10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 style="thin">
        <color indexed="10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10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10"/>
      </right>
      <top style="thick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/>
      <bottom style="thin">
        <color indexed="8"/>
      </bottom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10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/>
      <diagonal/>
    </border>
    <border>
      <left style="thin">
        <color indexed="10"/>
      </left>
      <right style="thin">
        <color indexed="8"/>
      </right>
      <top/>
      <bottom/>
      <diagonal/>
    </border>
    <border>
      <left style="thin">
        <color indexed="10"/>
      </left>
      <right style="thin">
        <color indexed="8"/>
      </right>
      <top style="thick">
        <color indexed="11"/>
      </top>
      <bottom style="thin">
        <color indexed="10"/>
      </bottom>
      <diagonal/>
    </border>
    <border>
      <left style="thin">
        <color indexed="8"/>
      </left>
      <right/>
      <top style="thick">
        <color indexed="11"/>
      </top>
      <bottom style="thin">
        <color indexed="8"/>
      </bottom>
      <diagonal/>
    </border>
    <border>
      <left/>
      <right style="thin">
        <color indexed="8"/>
      </right>
      <top style="thick">
        <color indexed="11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11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/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medium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medium">
        <color indexed="8"/>
      </top>
      <bottom style="thin">
        <color indexed="10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ck">
        <color indexed="11"/>
      </left>
      <right style="thick">
        <color indexed="11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medium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10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8"/>
      </top>
      <bottom style="thin">
        <color indexed="10"/>
      </bottom>
      <diagonal/>
    </border>
    <border>
      <left/>
      <right/>
      <top style="thin">
        <color indexed="8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/>
      <right style="thin">
        <color indexed="10"/>
      </right>
      <top/>
      <bottom/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419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fillId="2" borderId="1" applyNumberFormat="0" applyFont="1" applyFill="1" applyBorder="1" applyAlignment="1" applyProtection="0">
      <alignment vertical="bottom"/>
    </xf>
    <xf numFmtId="0" fontId="0" fillId="2" borderId="2" applyNumberFormat="0" applyFont="1" applyFill="1" applyBorder="1" applyAlignment="1" applyProtection="0">
      <alignment vertical="bottom"/>
    </xf>
    <xf numFmtId="49" fontId="3" fillId="2" borderId="2" applyNumberFormat="1" applyFont="1" applyFill="1" applyBorder="1" applyAlignment="1" applyProtection="0">
      <alignment horizontal="center" vertical="center"/>
    </xf>
    <xf numFmtId="0" fontId="0" fillId="2" borderId="2" applyNumberFormat="0" applyFont="1" applyFill="1" applyBorder="1" applyAlignment="1" applyProtection="0">
      <alignment horizontal="center" vertical="center"/>
    </xf>
    <xf numFmtId="0" fontId="0" fillId="2" borderId="3" applyNumberFormat="0" applyFont="1" applyFill="1" applyBorder="1" applyAlignment="1" applyProtection="0">
      <alignment horizontal="center" vertical="center"/>
    </xf>
    <xf numFmtId="0" fontId="3" fillId="2" borderId="2" applyNumberFormat="0" applyFont="1" applyFill="1" applyBorder="1" applyAlignment="1" applyProtection="0">
      <alignment horizontal="center" vertical="center"/>
    </xf>
    <xf numFmtId="0" fontId="4" fillId="2" borderId="2" applyNumberFormat="0" applyFont="1" applyFill="1" applyBorder="1" applyAlignment="1" applyProtection="0">
      <alignment horizontal="center" vertical="center"/>
    </xf>
    <xf numFmtId="0" fontId="0" fillId="2" borderId="4" applyNumberFormat="0" applyFont="1" applyFill="1" applyBorder="1" applyAlignment="1" applyProtection="0">
      <alignment vertical="bottom"/>
    </xf>
    <xf numFmtId="0" fontId="0" fillId="2" borderId="5" applyNumberFormat="0" applyFont="1" applyFill="1" applyBorder="1" applyAlignment="1" applyProtection="0">
      <alignment vertical="bottom"/>
    </xf>
    <xf numFmtId="0" fontId="4" fillId="2" borderId="3" applyNumberFormat="0" applyFont="1" applyFill="1" applyBorder="1" applyAlignment="1" applyProtection="0">
      <alignment horizontal="center" vertical="center"/>
    </xf>
    <xf numFmtId="0" fontId="0" fillId="2" borderId="5" applyNumberFormat="0" applyFont="1" applyFill="1" applyBorder="1" applyAlignment="1" applyProtection="0">
      <alignment horizontal="center" vertical="center"/>
    </xf>
    <xf numFmtId="0" fontId="0" fillId="2" borderId="6" applyNumberFormat="0" applyFont="1" applyFill="1" applyBorder="1" applyAlignment="1" applyProtection="0">
      <alignment horizontal="center" vertical="center"/>
    </xf>
    <xf numFmtId="0" fontId="3" fillId="2" borderId="5" applyNumberFormat="0" applyFont="1" applyFill="1" applyBorder="1" applyAlignment="1" applyProtection="0">
      <alignment horizontal="center" vertical="center"/>
    </xf>
    <xf numFmtId="0" fontId="4" fillId="2" borderId="5" applyNumberFormat="0" applyFont="1" applyFill="1" applyBorder="1" applyAlignment="1" applyProtection="0">
      <alignment horizontal="center" vertical="center"/>
    </xf>
    <xf numFmtId="0" fontId="4" fillId="2" borderId="6" applyNumberFormat="0" applyFont="1" applyFill="1" applyBorder="1" applyAlignment="1" applyProtection="0">
      <alignment horizontal="center" vertical="center"/>
    </xf>
    <xf numFmtId="0" fontId="5" fillId="2" borderId="4" applyNumberFormat="0" applyFont="1" applyFill="1" applyBorder="1" applyAlignment="1" applyProtection="0">
      <alignment vertical="bottom"/>
    </xf>
    <xf numFmtId="0" fontId="5" fillId="2" borderId="5" applyNumberFormat="0" applyFont="1" applyFill="1" applyBorder="1" applyAlignment="1" applyProtection="0">
      <alignment vertical="bottom"/>
    </xf>
    <xf numFmtId="0" fontId="5" fillId="2" borderId="5" applyNumberFormat="0" applyFont="1" applyFill="1" applyBorder="1" applyAlignment="1" applyProtection="0">
      <alignment horizontal="center" vertical="center"/>
    </xf>
    <xf numFmtId="0" fontId="5" fillId="2" borderId="6" applyNumberFormat="0" applyFont="1" applyFill="1" applyBorder="1" applyAlignment="1" applyProtection="0">
      <alignment horizontal="center" vertical="center"/>
    </xf>
    <xf numFmtId="0" fontId="6" fillId="2" borderId="5" applyNumberFormat="0" applyFont="1" applyFill="1" applyBorder="1" applyAlignment="1" applyProtection="0">
      <alignment horizontal="center" vertical="center"/>
    </xf>
    <xf numFmtId="49" fontId="7" fillId="2" borderId="5" applyNumberFormat="1" applyFont="1" applyFill="1" applyBorder="1" applyAlignment="1" applyProtection="0">
      <alignment horizontal="right" vertical="center"/>
    </xf>
    <xf numFmtId="0" fontId="7" fillId="2" borderId="5" applyNumberFormat="0" applyFont="1" applyFill="1" applyBorder="1" applyAlignment="1" applyProtection="0">
      <alignment horizontal="right" vertical="center"/>
    </xf>
    <xf numFmtId="0" fontId="7" fillId="2" borderId="7" applyNumberFormat="0" applyFont="1" applyFill="1" applyBorder="1" applyAlignment="1" applyProtection="0">
      <alignment horizontal="left" vertical="center"/>
    </xf>
    <xf numFmtId="0" fontId="7" fillId="2" borderId="5" applyNumberFormat="0" applyFont="1" applyFill="1" applyBorder="1" applyAlignment="1" applyProtection="0">
      <alignment horizontal="left" vertical="center"/>
    </xf>
    <xf numFmtId="0" fontId="7" fillId="2" borderId="6" applyNumberFormat="0" applyFont="1" applyFill="1" applyBorder="1" applyAlignment="1" applyProtection="0">
      <alignment horizontal="left" vertical="center"/>
    </xf>
    <xf numFmtId="0" fontId="7" fillId="2" borderId="8" applyNumberFormat="0" applyFont="1" applyFill="1" applyBorder="1" applyAlignment="1" applyProtection="0">
      <alignment horizontal="left" vertical="center"/>
    </xf>
    <xf numFmtId="49" fontId="8" fillId="2" borderId="4" applyNumberFormat="1" applyFont="1" applyFill="1" applyBorder="1" applyAlignment="1" applyProtection="0">
      <alignment vertical="bottom"/>
    </xf>
    <xf numFmtId="0" fontId="8" fillId="2" borderId="5" applyNumberFormat="0" applyFont="1" applyFill="1" applyBorder="1" applyAlignment="1" applyProtection="0">
      <alignment vertical="bottom"/>
    </xf>
    <xf numFmtId="0" fontId="8" fillId="2" borderId="6" applyNumberFormat="0" applyFont="1" applyFill="1" applyBorder="1" applyAlignment="1" applyProtection="0">
      <alignment vertical="bottom"/>
    </xf>
    <xf numFmtId="0" fontId="8" fillId="2" borderId="4" applyNumberFormat="0" applyFont="1" applyFill="1" applyBorder="1" applyAlignment="1" applyProtection="0">
      <alignment horizontal="right" vertical="bottom"/>
    </xf>
    <xf numFmtId="0" fontId="9" fillId="2" borderId="4" applyNumberFormat="0" applyFont="1" applyFill="1" applyBorder="1" applyAlignment="1" applyProtection="0">
      <alignment vertical="bottom"/>
    </xf>
    <xf numFmtId="0" fontId="9" fillId="2" borderId="5" applyNumberFormat="0" applyFont="1" applyFill="1" applyBorder="1" applyAlignment="1" applyProtection="0">
      <alignment vertical="bottom"/>
    </xf>
    <xf numFmtId="0" fontId="9" fillId="2" borderId="6" applyNumberFormat="0" applyFont="1" applyFill="1" applyBorder="1" applyAlignment="1" applyProtection="0">
      <alignment vertical="bottom"/>
    </xf>
    <xf numFmtId="0" fontId="9" fillId="2" borderId="4" applyNumberFormat="0" applyFont="1" applyFill="1" applyBorder="1" applyAlignment="1" applyProtection="0">
      <alignment horizontal="right" vertical="bottom"/>
    </xf>
    <xf numFmtId="0" fontId="0" fillId="2" borderId="9" applyNumberFormat="0" applyFont="1" applyFill="1" applyBorder="1" applyAlignment="1" applyProtection="0">
      <alignment vertical="bottom"/>
    </xf>
    <xf numFmtId="0" fontId="0" fillId="2" borderId="10" applyNumberFormat="0" applyFont="1" applyFill="1" applyBorder="1" applyAlignment="1" applyProtection="0">
      <alignment vertical="bottom"/>
    </xf>
    <xf numFmtId="0" fontId="7" fillId="2" borderId="5" applyNumberFormat="0" applyFont="1" applyFill="1" applyBorder="1" applyAlignment="1" applyProtection="0">
      <alignment vertical="bottom"/>
    </xf>
    <xf numFmtId="0" fontId="7" fillId="2" borderId="6" applyNumberFormat="0" applyFont="1" applyFill="1" applyBorder="1" applyAlignment="1" applyProtection="0">
      <alignment vertical="bottom"/>
    </xf>
    <xf numFmtId="0" fontId="9" fillId="2" borderId="5" applyNumberFormat="0" applyFont="1" applyFill="1" applyBorder="1" applyAlignment="1" applyProtection="0">
      <alignment horizontal="right" vertical="bottom"/>
    </xf>
    <xf numFmtId="0" fontId="9" fillId="2" borderId="11" applyNumberFormat="0" applyFont="1" applyFill="1" applyBorder="1" applyAlignment="1" applyProtection="0">
      <alignment horizontal="right" vertical="bottom"/>
    </xf>
    <xf numFmtId="0" fontId="9" fillId="2" borderId="12" applyNumberFormat="0" applyFont="1" applyFill="1" applyBorder="1" applyAlignment="1" applyProtection="0">
      <alignment horizontal="right" vertical="bottom"/>
    </xf>
    <xf numFmtId="0" fontId="0" fillId="2" borderId="6" applyNumberFormat="0" applyFont="1" applyFill="1" applyBorder="1" applyAlignment="1" applyProtection="0">
      <alignment vertical="bottom"/>
    </xf>
    <xf numFmtId="49" fontId="10" fillId="2" borderId="13" applyNumberFormat="1" applyFont="1" applyFill="1" applyBorder="1" applyAlignment="1" applyProtection="0">
      <alignment horizontal="center" vertical="center"/>
    </xf>
    <xf numFmtId="0" fontId="10" fillId="2" borderId="13" applyNumberFormat="0" applyFont="1" applyFill="1" applyBorder="1" applyAlignment="1" applyProtection="0">
      <alignment horizontal="center" vertical="center"/>
    </xf>
    <xf numFmtId="0" fontId="0" fillId="2" borderId="14" applyNumberFormat="0" applyFont="1" applyFill="1" applyBorder="1" applyAlignment="1" applyProtection="0">
      <alignment vertical="bottom"/>
    </xf>
    <xf numFmtId="49" fontId="10" fillId="2" borderId="15" applyNumberFormat="1" applyFont="1" applyFill="1" applyBorder="1" applyAlignment="1" applyProtection="0">
      <alignment horizontal="center" vertical="center"/>
    </xf>
    <xf numFmtId="0" fontId="10" fillId="2" borderId="16" applyNumberFormat="0" applyFont="1" applyFill="1" applyBorder="1" applyAlignment="1" applyProtection="0">
      <alignment horizontal="center" vertical="center"/>
    </xf>
    <xf numFmtId="0" fontId="10" fillId="2" borderId="17" applyNumberFormat="0" applyFont="1" applyFill="1" applyBorder="1" applyAlignment="1" applyProtection="0">
      <alignment horizontal="center" vertical="center"/>
    </xf>
    <xf numFmtId="49" fontId="10" fillId="2" borderId="18" applyNumberFormat="1" applyFont="1" applyFill="1" applyBorder="1" applyAlignment="1" applyProtection="0">
      <alignment horizontal="center" vertical="center"/>
    </xf>
    <xf numFmtId="0" fontId="10" fillId="2" borderId="19" applyNumberFormat="0" applyFont="1" applyFill="1" applyBorder="1" applyAlignment="1" applyProtection="0">
      <alignment horizontal="center" vertical="center"/>
    </xf>
    <xf numFmtId="0" fontId="10" fillId="2" borderId="20" applyNumberFormat="0" applyFont="1" applyFill="1" applyBorder="1" applyAlignment="1" applyProtection="0">
      <alignment horizontal="center" vertical="center"/>
    </xf>
    <xf numFmtId="0" fontId="11" fillId="2" borderId="4" applyNumberFormat="0" applyFont="1" applyFill="1" applyBorder="1" applyAlignment="1" applyProtection="0">
      <alignment vertical="bottom"/>
    </xf>
    <xf numFmtId="0" fontId="11" fillId="2" borderId="5" applyNumberFormat="0" applyFont="1" applyFill="1" applyBorder="1" applyAlignment="1" applyProtection="0">
      <alignment vertical="bottom"/>
    </xf>
    <xf numFmtId="0" fontId="11" fillId="2" borderId="6" applyNumberFormat="0" applyFont="1" applyFill="1" applyBorder="1" applyAlignment="1" applyProtection="0">
      <alignment vertical="bottom"/>
    </xf>
    <xf numFmtId="49" fontId="12" fillId="2" borderId="21" applyNumberFormat="1" applyFont="1" applyFill="1" applyBorder="1" applyAlignment="1" applyProtection="0">
      <alignment horizontal="center" vertical="bottom" wrapText="1"/>
    </xf>
    <xf numFmtId="49" fontId="13" fillId="3" borderId="21" applyNumberFormat="1" applyFont="1" applyFill="1" applyBorder="1" applyAlignment="1" applyProtection="0">
      <alignment horizontal="center" vertical="bottom" wrapText="1"/>
    </xf>
    <xf numFmtId="49" fontId="14" fillId="2" borderId="4" applyNumberFormat="1" applyFont="1" applyFill="1" applyBorder="1" applyAlignment="1" applyProtection="0">
      <alignment vertical="bottom"/>
    </xf>
    <xf numFmtId="0" fontId="0" fillId="2" borderId="22" applyNumberFormat="0" applyFont="1" applyFill="1" applyBorder="1" applyAlignment="1" applyProtection="0">
      <alignment vertical="bottom"/>
    </xf>
    <xf numFmtId="0" fontId="4" fillId="2" borderId="23" applyNumberFormat="0" applyFont="1" applyFill="1" applyBorder="1" applyAlignment="1" applyProtection="0">
      <alignment horizontal="center" vertical="center"/>
    </xf>
    <xf numFmtId="0" fontId="4" fillId="2" borderId="24" applyNumberFormat="0" applyFont="1" applyFill="1" applyBorder="1" applyAlignment="1" applyProtection="0">
      <alignment horizontal="center" vertical="center"/>
    </xf>
    <xf numFmtId="0" fontId="4" fillId="2" borderId="25" applyNumberFormat="0" applyFont="1" applyFill="1" applyBorder="1" applyAlignment="1" applyProtection="0">
      <alignment horizontal="center" vertical="center"/>
    </xf>
    <xf numFmtId="0" fontId="0" fillId="2" borderId="26" applyNumberFormat="0" applyFont="1" applyFill="1" applyBorder="1" applyAlignment="1" applyProtection="0">
      <alignment vertical="bottom"/>
    </xf>
    <xf numFmtId="14" fontId="4" fillId="2" borderId="27" applyNumberFormat="1" applyFont="1" applyFill="1" applyBorder="1" applyAlignment="1" applyProtection="0">
      <alignment horizontal="center" vertical="center"/>
    </xf>
    <xf numFmtId="14" fontId="4" fillId="2" borderId="28" applyNumberFormat="1" applyFont="1" applyFill="1" applyBorder="1" applyAlignment="1" applyProtection="0">
      <alignment horizontal="center" vertical="center"/>
    </xf>
    <xf numFmtId="14" fontId="4" fillId="2" borderId="29" applyNumberFormat="1" applyFont="1" applyFill="1" applyBorder="1" applyAlignment="1" applyProtection="0">
      <alignment horizontal="center" vertical="center"/>
    </xf>
    <xf numFmtId="49" fontId="4" fillId="2" borderId="30" applyNumberFormat="1" applyFont="1" applyFill="1" applyBorder="1" applyAlignment="1" applyProtection="0">
      <alignment horizontal="center" vertical="center"/>
    </xf>
    <xf numFmtId="14" fontId="4" fillId="2" borderId="19" applyNumberFormat="1" applyFont="1" applyFill="1" applyBorder="1" applyAlignment="1" applyProtection="0">
      <alignment horizontal="center" vertical="center"/>
    </xf>
    <xf numFmtId="14" fontId="4" fillId="2" borderId="20" applyNumberFormat="1" applyFont="1" applyFill="1" applyBorder="1" applyAlignment="1" applyProtection="0">
      <alignment horizontal="center" vertical="center"/>
    </xf>
    <xf numFmtId="14" fontId="0" fillId="2" borderId="4" applyNumberFormat="1" applyFont="1" applyFill="1" applyBorder="1" applyAlignment="1" applyProtection="0">
      <alignment vertical="bottom"/>
    </xf>
    <xf numFmtId="0" fontId="12" fillId="2" borderId="21" applyNumberFormat="0" applyFont="1" applyFill="1" applyBorder="1" applyAlignment="1" applyProtection="0">
      <alignment horizontal="center" vertical="bottom" wrapText="1"/>
    </xf>
    <xf numFmtId="0" fontId="13" fillId="3" borderId="21" applyNumberFormat="0" applyFont="1" applyFill="1" applyBorder="1" applyAlignment="1" applyProtection="0">
      <alignment horizontal="center" vertical="bottom" wrapText="1"/>
    </xf>
    <xf numFmtId="49" fontId="14" fillId="2" borderId="4" applyNumberFormat="1" applyFont="1" applyFill="1" applyBorder="1" applyAlignment="1" applyProtection="0">
      <alignment horizontal="left" vertical="bottom"/>
    </xf>
    <xf numFmtId="0" fontId="4" fillId="2" borderId="31" applyNumberFormat="0" applyFont="1" applyFill="1" applyBorder="1" applyAlignment="1" applyProtection="0">
      <alignment horizontal="center" vertical="center"/>
    </xf>
    <xf numFmtId="14" fontId="4" fillId="2" borderId="31" applyNumberFormat="1" applyFont="1" applyFill="1" applyBorder="1" applyAlignment="1" applyProtection="0">
      <alignment horizontal="center" vertical="center"/>
    </xf>
    <xf numFmtId="14" fontId="4" fillId="2" borderId="2" applyNumberFormat="1" applyFont="1" applyFill="1" applyBorder="1" applyAlignment="1" applyProtection="0">
      <alignment horizontal="center" vertical="center"/>
    </xf>
    <xf numFmtId="0" fontId="11" fillId="2" borderId="32" applyNumberFormat="0" applyFont="1" applyFill="1" applyBorder="1" applyAlignment="1" applyProtection="0">
      <alignment vertical="bottom"/>
    </xf>
    <xf numFmtId="0" fontId="11" fillId="2" borderId="11" applyNumberFormat="0" applyFont="1" applyFill="1" applyBorder="1" applyAlignment="1" applyProtection="0">
      <alignment vertical="bottom"/>
    </xf>
    <xf numFmtId="0" fontId="11" fillId="2" borderId="12" applyNumberFormat="0" applyFont="1" applyFill="1" applyBorder="1" applyAlignment="1" applyProtection="0">
      <alignment vertical="bottom"/>
    </xf>
    <xf numFmtId="0" fontId="15" fillId="2" borderId="32" applyNumberFormat="0" applyFont="1" applyFill="1" applyBorder="1" applyAlignment="1" applyProtection="0">
      <alignment horizontal="center" vertical="bottom"/>
    </xf>
    <xf numFmtId="0" fontId="0" fillId="2" borderId="11" applyNumberFormat="0" applyFont="1" applyFill="1" applyBorder="1" applyAlignment="1" applyProtection="0">
      <alignment vertical="bottom"/>
    </xf>
    <xf numFmtId="0" fontId="0" fillId="2" borderId="33" applyNumberFormat="0" applyFont="1" applyFill="1" applyBorder="1" applyAlignment="1" applyProtection="0">
      <alignment vertical="bottom"/>
    </xf>
    <xf numFmtId="0" fontId="16" fillId="2" borderId="5" applyNumberFormat="0" applyFont="1" applyFill="1" applyBorder="1" applyAlignment="1" applyProtection="0">
      <alignment vertical="bottom"/>
    </xf>
    <xf numFmtId="14" fontId="4" fillId="2" borderId="5" applyNumberFormat="1" applyFont="1" applyFill="1" applyBorder="1" applyAlignment="1" applyProtection="0">
      <alignment horizontal="center" vertical="center"/>
    </xf>
    <xf numFmtId="14" fontId="0" fillId="2" borderId="34" applyNumberFormat="1" applyFont="1" applyFill="1" applyBorder="1" applyAlignment="1" applyProtection="0">
      <alignment vertical="bottom"/>
    </xf>
    <xf numFmtId="0" fontId="0" fillId="2" borderId="35" applyNumberFormat="0" applyFont="1" applyFill="1" applyBorder="1" applyAlignment="1" applyProtection="0">
      <alignment vertical="bottom"/>
    </xf>
    <xf numFmtId="49" fontId="4" fillId="4" borderId="18" applyNumberFormat="1" applyFont="1" applyFill="1" applyBorder="1" applyAlignment="1" applyProtection="0">
      <alignment vertical="bottom"/>
    </xf>
    <xf numFmtId="0" fontId="4" fillId="4" borderId="19" applyNumberFormat="0" applyFont="1" applyFill="1" applyBorder="1" applyAlignment="1" applyProtection="0">
      <alignment vertical="bottom"/>
    </xf>
    <xf numFmtId="0" fontId="4" fillId="4" borderId="20" applyNumberFormat="0" applyFont="1" applyFill="1" applyBorder="1" applyAlignment="1" applyProtection="0">
      <alignment vertical="bottom"/>
    </xf>
    <xf numFmtId="59" fontId="12" fillId="4" borderId="21" applyNumberFormat="1" applyFont="1" applyFill="1" applyBorder="1" applyAlignment="1" applyProtection="0">
      <alignment horizontal="center" vertical="bottom"/>
    </xf>
    <xf numFmtId="49" fontId="12" fillId="4" borderId="21" applyNumberFormat="1" applyFont="1" applyFill="1" applyBorder="1" applyAlignment="1" applyProtection="0">
      <alignment horizontal="center" vertical="bottom"/>
    </xf>
    <xf numFmtId="59" fontId="13" fillId="3" borderId="21" applyNumberFormat="1" applyFont="1" applyFill="1" applyBorder="1" applyAlignment="1" applyProtection="0">
      <alignment horizontal="center" vertical="bottom"/>
    </xf>
    <xf numFmtId="49" fontId="4" fillId="4" borderId="21" applyNumberFormat="1" applyFont="1" applyFill="1" applyBorder="1" applyAlignment="1" applyProtection="0">
      <alignment vertical="bottom"/>
    </xf>
    <xf numFmtId="49" fontId="12" fillId="4" borderId="36" applyNumberFormat="1" applyFont="1" applyFill="1" applyBorder="1" applyAlignment="1" applyProtection="0">
      <alignment horizontal="center" vertical="bottom"/>
    </xf>
    <xf numFmtId="0" fontId="0" fillId="2" borderId="37" applyNumberFormat="0" applyFont="1" applyFill="1" applyBorder="1" applyAlignment="1" applyProtection="0">
      <alignment horizontal="center" vertical="bottom"/>
    </xf>
    <xf numFmtId="0" fontId="0" fillId="2" borderId="38" applyNumberFormat="0" applyFont="1" applyFill="1" applyBorder="1" applyAlignment="1" applyProtection="0">
      <alignment vertical="bottom"/>
    </xf>
    <xf numFmtId="49" fontId="10" fillId="2" borderId="5" applyNumberFormat="1" applyFont="1" applyFill="1" applyBorder="1" applyAlignment="1" applyProtection="0">
      <alignment horizontal="center" vertical="bottom"/>
    </xf>
    <xf numFmtId="0" fontId="10" fillId="2" borderId="33" applyNumberFormat="0" applyFont="1" applyFill="1" applyBorder="1" applyAlignment="1" applyProtection="0">
      <alignment horizontal="center" vertical="bottom"/>
    </xf>
    <xf numFmtId="0" fontId="10" fillId="2" borderId="5" applyNumberFormat="0" applyFont="1" applyFill="1" applyBorder="1" applyAlignment="1" applyProtection="0">
      <alignment horizontal="center" vertical="bottom"/>
    </xf>
    <xf numFmtId="0" fontId="0" fillId="4" borderId="39" applyNumberFormat="1" applyFont="1" applyFill="1" applyBorder="1" applyAlignment="1" applyProtection="0">
      <alignment vertical="bottom"/>
    </xf>
    <xf numFmtId="0" fontId="0" fillId="4" borderId="40" applyNumberFormat="0" applyFont="1" applyFill="1" applyBorder="1" applyAlignment="1" applyProtection="0">
      <alignment vertical="bottom"/>
    </xf>
    <xf numFmtId="0" fontId="0" fillId="4" borderId="40" applyNumberFormat="1" applyFont="1" applyFill="1" applyBorder="1" applyAlignment="1" applyProtection="0">
      <alignment vertical="bottom"/>
    </xf>
    <xf numFmtId="0" fontId="0" fillId="2" borderId="41" applyNumberFormat="0" applyFont="1" applyFill="1" applyBorder="1" applyAlignment="1" applyProtection="0">
      <alignment vertical="bottom"/>
    </xf>
    <xf numFmtId="0" fontId="0" fillId="2" borderId="5" applyNumberFormat="1" applyFont="1" applyFill="1" applyBorder="1" applyAlignment="1" applyProtection="0">
      <alignment vertical="bottom"/>
    </xf>
    <xf numFmtId="0" fontId="0" fillId="2" borderId="42" applyNumberFormat="0" applyFont="1" applyFill="1" applyBorder="1" applyAlignment="1" applyProtection="0">
      <alignment horizontal="center" vertical="bottom"/>
    </xf>
    <xf numFmtId="0" fontId="0" fillId="2" borderId="43" applyNumberFormat="0" applyFont="1" applyFill="1" applyBorder="1" applyAlignment="1" applyProtection="0">
      <alignment horizontal="center" vertical="bottom"/>
    </xf>
    <xf numFmtId="49" fontId="10" fillId="2" borderId="26" applyNumberFormat="1" applyFont="1" applyFill="1" applyBorder="1" applyAlignment="1" applyProtection="0">
      <alignment horizontal="center" vertical="bottom"/>
    </xf>
    <xf numFmtId="49" fontId="10" fillId="2" borderId="38" applyNumberFormat="1" applyFont="1" applyFill="1" applyBorder="1" applyAlignment="1" applyProtection="0">
      <alignment horizontal="center" vertical="bottom"/>
    </xf>
    <xf numFmtId="0" fontId="4" fillId="2" borderId="1" applyNumberFormat="0" applyFont="1" applyFill="1" applyBorder="1" applyAlignment="1" applyProtection="0">
      <alignment vertical="bottom"/>
    </xf>
    <xf numFmtId="0" fontId="4" fillId="2" borderId="2" applyNumberFormat="0" applyFont="1" applyFill="1" applyBorder="1" applyAlignment="1" applyProtection="0">
      <alignment vertical="bottom"/>
    </xf>
    <xf numFmtId="59" fontId="12" fillId="2" borderId="2" applyNumberFormat="1" applyFont="1" applyFill="1" applyBorder="1" applyAlignment="1" applyProtection="0">
      <alignment horizontal="center" vertical="bottom"/>
    </xf>
    <xf numFmtId="59" fontId="13" fillId="2" borderId="3" applyNumberFormat="1" applyFont="1" applyFill="1" applyBorder="1" applyAlignment="1" applyProtection="0">
      <alignment horizontal="center" vertical="bottom"/>
    </xf>
    <xf numFmtId="59" fontId="12" fillId="2" borderId="19" applyNumberFormat="1" applyFont="1" applyFill="1" applyBorder="1" applyAlignment="1" applyProtection="0">
      <alignment horizontal="center" vertical="bottom"/>
    </xf>
    <xf numFmtId="0" fontId="0" fillId="2" borderId="44" applyNumberFormat="0" applyFont="1" applyFill="1" applyBorder="1" applyAlignment="1" applyProtection="0">
      <alignment vertical="bottom"/>
    </xf>
    <xf numFmtId="0" fontId="7" fillId="2" borderId="11" applyNumberFormat="0" applyFont="1" applyFill="1" applyBorder="1" applyAlignment="1" applyProtection="0">
      <alignment vertical="bottom"/>
    </xf>
    <xf numFmtId="0" fontId="0" fillId="2" borderId="45" applyNumberFormat="0" applyFont="1" applyFill="1" applyBorder="1" applyAlignment="1" applyProtection="0">
      <alignment vertical="bottom"/>
    </xf>
    <xf numFmtId="0" fontId="0" fillId="2" borderId="46" applyNumberFormat="0" applyFont="1" applyFill="1" applyBorder="1" applyAlignment="1" applyProtection="0">
      <alignment vertical="bottom"/>
    </xf>
    <xf numFmtId="0" fontId="7" fillId="2" borderId="12" applyNumberFormat="0" applyFont="1" applyFill="1" applyBorder="1" applyAlignment="1" applyProtection="0">
      <alignment vertical="bottom"/>
    </xf>
    <xf numFmtId="0" fontId="4" fillId="2" borderId="32" applyNumberFormat="0" applyFont="1" applyFill="1" applyBorder="1" applyAlignment="1" applyProtection="0">
      <alignment vertical="bottom"/>
    </xf>
    <xf numFmtId="0" fontId="4" fillId="2" borderId="11" applyNumberFormat="0" applyFont="1" applyFill="1" applyBorder="1" applyAlignment="1" applyProtection="0">
      <alignment vertical="bottom"/>
    </xf>
    <xf numFmtId="0" fontId="12" fillId="2" borderId="11" applyNumberFormat="0" applyFont="1" applyFill="1" applyBorder="1" applyAlignment="1" applyProtection="0">
      <alignment vertical="bottom"/>
    </xf>
    <xf numFmtId="0" fontId="13" fillId="2" borderId="12" applyNumberFormat="0" applyFont="1" applyFill="1" applyBorder="1" applyAlignment="1" applyProtection="0">
      <alignment vertical="bottom"/>
    </xf>
    <xf numFmtId="0" fontId="4" fillId="2" borderId="47" applyNumberFormat="0" applyFont="1" applyFill="1" applyBorder="1" applyAlignment="1" applyProtection="0">
      <alignment vertical="bottom"/>
    </xf>
    <xf numFmtId="49" fontId="12" fillId="5" borderId="21" applyNumberFormat="1" applyFont="1" applyFill="1" applyBorder="1" applyAlignment="1" applyProtection="0">
      <alignment horizontal="center" vertical="bottom"/>
    </xf>
    <xf numFmtId="49" fontId="10" fillId="5" borderId="13" applyNumberFormat="1" applyFont="1" applyFill="1" applyBorder="1" applyAlignment="1" applyProtection="0">
      <alignment horizontal="center" vertical="bottom"/>
    </xf>
    <xf numFmtId="49" fontId="17" fillId="2" borderId="1" applyNumberFormat="1" applyFont="1" applyFill="1" applyBorder="1" applyAlignment="1" applyProtection="0">
      <alignment horizontal="center" vertical="center" wrapText="1"/>
    </xf>
    <xf numFmtId="0" fontId="17" fillId="2" borderId="2" applyNumberFormat="0" applyFont="1" applyFill="1" applyBorder="1" applyAlignment="1" applyProtection="0">
      <alignment horizontal="center" vertical="center" wrapText="1"/>
    </xf>
    <xf numFmtId="0" fontId="17" fillId="2" borderId="3" applyNumberFormat="0" applyFont="1" applyFill="1" applyBorder="1" applyAlignment="1" applyProtection="0">
      <alignment horizontal="center" vertical="center" wrapText="1"/>
    </xf>
    <xf numFmtId="0" fontId="0" fillId="2" borderId="34" applyNumberFormat="0" applyFont="1" applyFill="1" applyBorder="1" applyAlignment="1" applyProtection="0">
      <alignment vertical="bottom"/>
    </xf>
    <xf numFmtId="49" fontId="17" fillId="2" borderId="21" applyNumberFormat="1" applyFont="1" applyFill="1" applyBorder="1" applyAlignment="1" applyProtection="0">
      <alignment horizontal="center" vertical="center" wrapText="1"/>
    </xf>
    <xf numFmtId="49" fontId="17" fillId="2" borderId="18" applyNumberFormat="1" applyFont="1" applyFill="1" applyBorder="1" applyAlignment="1" applyProtection="0">
      <alignment horizontal="center" vertical="center" wrapText="1"/>
    </xf>
    <xf numFmtId="49" fontId="4" fillId="5" borderId="18" applyNumberFormat="1" applyFont="1" applyFill="1" applyBorder="1" applyAlignment="1" applyProtection="0">
      <alignment vertical="bottom"/>
    </xf>
    <xf numFmtId="0" fontId="4" fillId="5" borderId="19" applyNumberFormat="0" applyFont="1" applyFill="1" applyBorder="1" applyAlignment="1" applyProtection="0">
      <alignment vertical="bottom"/>
    </xf>
    <xf numFmtId="0" fontId="4" fillId="5" borderId="20" applyNumberFormat="0" applyFont="1" applyFill="1" applyBorder="1" applyAlignment="1" applyProtection="0">
      <alignment vertical="bottom"/>
    </xf>
    <xf numFmtId="59" fontId="12" fillId="5" borderId="21" applyNumberFormat="1" applyFont="1" applyFill="1" applyBorder="1" applyAlignment="1" applyProtection="0">
      <alignment horizontal="center" vertical="bottom"/>
    </xf>
    <xf numFmtId="49" fontId="4" fillId="5" borderId="21" applyNumberFormat="1" applyFont="1" applyFill="1" applyBorder="1" applyAlignment="1" applyProtection="0">
      <alignment vertical="bottom"/>
    </xf>
    <xf numFmtId="49" fontId="12" fillId="5" borderId="36" applyNumberFormat="1" applyFont="1" applyFill="1" applyBorder="1" applyAlignment="1" applyProtection="0">
      <alignment horizontal="center" vertical="bottom"/>
    </xf>
    <xf numFmtId="0" fontId="0" fillId="2" borderId="48" applyNumberFormat="0" applyFont="1" applyFill="1" applyBorder="1" applyAlignment="1" applyProtection="0">
      <alignment horizontal="center" vertical="bottom"/>
    </xf>
    <xf numFmtId="0" fontId="0" fillId="2" borderId="49" applyNumberFormat="0" applyFont="1" applyFill="1" applyBorder="1" applyAlignment="1" applyProtection="0">
      <alignment horizontal="center" vertical="bottom"/>
    </xf>
    <xf numFmtId="0" fontId="0" fillId="2" borderId="50" applyNumberFormat="0" applyFont="1" applyFill="1" applyBorder="1" applyAlignment="1" applyProtection="0">
      <alignment horizontal="center" vertical="bottom"/>
    </xf>
    <xf numFmtId="0" fontId="17" fillId="2" borderId="38" applyNumberFormat="0" applyFont="1" applyFill="1" applyBorder="1" applyAlignment="1" applyProtection="0">
      <alignment horizontal="center" vertical="center" wrapText="1"/>
    </xf>
    <xf numFmtId="0" fontId="17" fillId="2" borderId="5" applyNumberFormat="0" applyFont="1" applyFill="1" applyBorder="1" applyAlignment="1" applyProtection="0">
      <alignment horizontal="center" vertical="center" wrapText="1"/>
    </xf>
    <xf numFmtId="0" fontId="17" fillId="2" borderId="6" applyNumberFormat="0" applyFont="1" applyFill="1" applyBorder="1" applyAlignment="1" applyProtection="0">
      <alignment horizontal="center" vertical="center" wrapText="1"/>
    </xf>
    <xf numFmtId="0" fontId="0" fillId="5" borderId="39" applyNumberFormat="1" applyFont="1" applyFill="1" applyBorder="1" applyAlignment="1" applyProtection="0">
      <alignment vertical="bottom"/>
    </xf>
    <xf numFmtId="0" fontId="0" fillId="5" borderId="40" applyNumberFormat="0" applyFont="1" applyFill="1" applyBorder="1" applyAlignment="1" applyProtection="0">
      <alignment vertical="bottom"/>
    </xf>
    <xf numFmtId="0" fontId="0" fillId="5" borderId="40" applyNumberFormat="1" applyFont="1" applyFill="1" applyBorder="1" applyAlignment="1" applyProtection="0">
      <alignment vertical="bottom"/>
    </xf>
    <xf numFmtId="0" fontId="0" fillId="2" borderId="51" applyNumberFormat="0" applyFont="1" applyFill="1" applyBorder="1" applyAlignment="1" applyProtection="0">
      <alignment horizontal="center" vertical="bottom"/>
    </xf>
    <xf numFmtId="0" fontId="0" fillId="2" borderId="21" applyNumberFormat="0" applyFont="1" applyFill="1" applyBorder="1" applyAlignment="1" applyProtection="0">
      <alignment horizontal="center" vertical="bottom"/>
    </xf>
    <xf numFmtId="0" fontId="0" fillId="2" borderId="36" applyNumberFormat="0" applyFont="1" applyFill="1" applyBorder="1" applyAlignment="1" applyProtection="0">
      <alignment horizontal="center" vertical="bottom"/>
    </xf>
    <xf numFmtId="0" fontId="0" fillId="2" borderId="52" applyNumberFormat="0" applyFont="1" applyFill="1" applyBorder="1" applyAlignment="1" applyProtection="0">
      <alignment horizontal="center" vertical="bottom"/>
    </xf>
    <xf numFmtId="0" fontId="0" fillId="2" borderId="13" applyNumberFormat="0" applyFont="1" applyFill="1" applyBorder="1" applyAlignment="1" applyProtection="0">
      <alignment horizontal="center" vertical="bottom"/>
    </xf>
    <xf numFmtId="0" fontId="0" fillId="2" borderId="53" applyNumberFormat="0" applyFont="1" applyFill="1" applyBorder="1" applyAlignment="1" applyProtection="0">
      <alignment horizontal="center" vertical="bottom"/>
    </xf>
    <xf numFmtId="0" fontId="17" fillId="2" borderId="54" applyNumberFormat="0" applyFont="1" applyFill="1" applyBorder="1" applyAlignment="1" applyProtection="0">
      <alignment horizontal="center" vertical="center" wrapText="1"/>
    </xf>
    <xf numFmtId="0" fontId="17" fillId="2" borderId="11" applyNumberFormat="0" applyFont="1" applyFill="1" applyBorder="1" applyAlignment="1" applyProtection="0">
      <alignment horizontal="center" vertical="center" wrapText="1"/>
    </xf>
    <xf numFmtId="0" fontId="17" fillId="2" borderId="12" applyNumberFormat="0" applyFont="1" applyFill="1" applyBorder="1" applyAlignment="1" applyProtection="0">
      <alignment horizontal="center" vertical="center" wrapText="1"/>
    </xf>
    <xf numFmtId="0" fontId="0" fillId="2" borderId="31" applyNumberFormat="0" applyFont="1" applyFill="1" applyBorder="1" applyAlignment="1" applyProtection="0">
      <alignment vertical="bottom"/>
    </xf>
    <xf numFmtId="0" fontId="7" fillId="2" borderId="2" applyNumberFormat="0" applyFont="1" applyFill="1" applyBorder="1" applyAlignment="1" applyProtection="0">
      <alignment vertical="bottom"/>
    </xf>
    <xf numFmtId="0" fontId="7" fillId="2" borderId="3" applyNumberFormat="0" applyFont="1" applyFill="1" applyBorder="1" applyAlignment="1" applyProtection="0">
      <alignment vertical="bottom"/>
    </xf>
    <xf numFmtId="59" fontId="12" fillId="2" borderId="11" applyNumberFormat="1" applyFont="1" applyFill="1" applyBorder="1" applyAlignment="1" applyProtection="0">
      <alignment horizontal="center" vertical="bottom"/>
    </xf>
    <xf numFmtId="59" fontId="13" fillId="2" borderId="12" applyNumberFormat="1" applyFont="1" applyFill="1" applyBorder="1" applyAlignment="1" applyProtection="0">
      <alignment horizontal="center" vertical="bottom"/>
    </xf>
    <xf numFmtId="49" fontId="12" fillId="6" borderId="21" applyNumberFormat="1" applyFont="1" applyFill="1" applyBorder="1" applyAlignment="1" applyProtection="0">
      <alignment horizontal="center" vertical="bottom"/>
    </xf>
    <xf numFmtId="49" fontId="10" fillId="6" borderId="13" applyNumberFormat="1" applyFont="1" applyFill="1" applyBorder="1" applyAlignment="1" applyProtection="0">
      <alignment horizontal="center" vertical="bottom"/>
    </xf>
    <xf numFmtId="49" fontId="4" fillId="6" borderId="18" applyNumberFormat="1" applyFont="1" applyFill="1" applyBorder="1" applyAlignment="1" applyProtection="0">
      <alignment vertical="bottom"/>
    </xf>
    <xf numFmtId="0" fontId="4" fillId="6" borderId="19" applyNumberFormat="0" applyFont="1" applyFill="1" applyBorder="1" applyAlignment="1" applyProtection="0">
      <alignment vertical="bottom"/>
    </xf>
    <xf numFmtId="0" fontId="4" fillId="6" borderId="20" applyNumberFormat="0" applyFont="1" applyFill="1" applyBorder="1" applyAlignment="1" applyProtection="0">
      <alignment vertical="bottom"/>
    </xf>
    <xf numFmtId="59" fontId="12" fillId="6" borderId="21" applyNumberFormat="1" applyFont="1" applyFill="1" applyBorder="1" applyAlignment="1" applyProtection="0">
      <alignment horizontal="center" vertical="bottom"/>
    </xf>
    <xf numFmtId="49" fontId="4" fillId="6" borderId="21" applyNumberFormat="1" applyFont="1" applyFill="1" applyBorder="1" applyAlignment="1" applyProtection="0">
      <alignment vertical="bottom"/>
    </xf>
    <xf numFmtId="49" fontId="12" fillId="6" borderId="36" applyNumberFormat="1" applyFont="1" applyFill="1" applyBorder="1" applyAlignment="1" applyProtection="0">
      <alignment horizontal="center" vertical="bottom"/>
    </xf>
    <xf numFmtId="0" fontId="0" fillId="6" borderId="39" applyNumberFormat="1" applyFont="1" applyFill="1" applyBorder="1" applyAlignment="1" applyProtection="0">
      <alignment vertical="bottom"/>
    </xf>
    <xf numFmtId="0" fontId="0" fillId="6" borderId="40" applyNumberFormat="0" applyFont="1" applyFill="1" applyBorder="1" applyAlignment="1" applyProtection="0">
      <alignment vertical="bottom"/>
    </xf>
    <xf numFmtId="0" fontId="0" fillId="6" borderId="40" applyNumberFormat="1" applyFont="1" applyFill="1" applyBorder="1" applyAlignment="1" applyProtection="0">
      <alignment vertical="bottom"/>
    </xf>
    <xf numFmtId="0" fontId="4" fillId="2" borderId="18" applyNumberFormat="0" applyFont="1" applyFill="1" applyBorder="1" applyAlignment="1" applyProtection="0">
      <alignment vertical="bottom"/>
    </xf>
    <xf numFmtId="0" fontId="4" fillId="2" borderId="19" applyNumberFormat="0" applyFont="1" applyFill="1" applyBorder="1" applyAlignment="1" applyProtection="0">
      <alignment vertical="bottom"/>
    </xf>
    <xf numFmtId="59" fontId="13" fillId="2" borderId="20" applyNumberFormat="1" applyFont="1" applyFill="1" applyBorder="1" applyAlignment="1" applyProtection="0">
      <alignment horizontal="center" vertical="bottom"/>
    </xf>
    <xf numFmtId="0" fontId="0" fillId="2" borderId="28" applyNumberFormat="0" applyFont="1" applyFill="1" applyBorder="1" applyAlignment="1" applyProtection="0">
      <alignment vertical="bottom"/>
    </xf>
    <xf numFmtId="0" fontId="10" fillId="2" borderId="2" applyNumberFormat="0" applyFont="1" applyFill="1" applyBorder="1" applyAlignment="1" applyProtection="0">
      <alignment vertical="center" wrapText="1"/>
    </xf>
    <xf numFmtId="0" fontId="16" fillId="2" borderId="5" applyNumberFormat="0" applyFont="1" applyFill="1" applyBorder="1" applyAlignment="1" applyProtection="0">
      <alignment horizontal="center" vertical="bottom"/>
    </xf>
    <xf numFmtId="0" fontId="10" fillId="2" borderId="5" applyNumberFormat="0" applyFont="1" applyFill="1" applyBorder="1" applyAlignment="1" applyProtection="0">
      <alignment vertical="center" wrapText="1"/>
    </xf>
    <xf numFmtId="49" fontId="18" fillId="7" borderId="18" applyNumberFormat="1" applyFont="1" applyFill="1" applyBorder="1" applyAlignment="1" applyProtection="0">
      <alignment vertical="bottom"/>
    </xf>
    <xf numFmtId="0" fontId="18" fillId="7" borderId="19" applyNumberFormat="0" applyFont="1" applyFill="1" applyBorder="1" applyAlignment="1" applyProtection="0">
      <alignment vertical="bottom"/>
    </xf>
    <xf numFmtId="0" fontId="18" fillId="7" borderId="20" applyNumberFormat="0" applyFont="1" applyFill="1" applyBorder="1" applyAlignment="1" applyProtection="0">
      <alignment vertical="bottom"/>
    </xf>
    <xf numFmtId="59" fontId="19" fillId="7" borderId="21" applyNumberFormat="1" applyFont="1" applyFill="1" applyBorder="1" applyAlignment="1" applyProtection="0">
      <alignment horizontal="center" vertical="bottom"/>
    </xf>
    <xf numFmtId="49" fontId="19" fillId="7" borderId="21" applyNumberFormat="1" applyFont="1" applyFill="1" applyBorder="1" applyAlignment="1" applyProtection="0">
      <alignment horizontal="center" vertical="bottom"/>
    </xf>
    <xf numFmtId="49" fontId="18" fillId="7" borderId="21" applyNumberFormat="1" applyFont="1" applyFill="1" applyBorder="1" applyAlignment="1" applyProtection="0">
      <alignment vertical="bottom"/>
    </xf>
    <xf numFmtId="49" fontId="19" fillId="7" borderId="36" applyNumberFormat="1" applyFont="1" applyFill="1" applyBorder="1" applyAlignment="1" applyProtection="0">
      <alignment horizontal="center" vertical="bottom"/>
    </xf>
    <xf numFmtId="0" fontId="20" fillId="7" borderId="39" applyNumberFormat="1" applyFont="1" applyFill="1" applyBorder="1" applyAlignment="1" applyProtection="0">
      <alignment vertical="bottom"/>
    </xf>
    <xf numFmtId="0" fontId="20" fillId="7" borderId="40" applyNumberFormat="0" applyFont="1" applyFill="1" applyBorder="1" applyAlignment="1" applyProtection="0">
      <alignment vertical="bottom"/>
    </xf>
    <xf numFmtId="0" fontId="20" fillId="7" borderId="40" applyNumberFormat="1" applyFont="1" applyFill="1" applyBorder="1" applyAlignment="1" applyProtection="0">
      <alignment vertical="bottom"/>
    </xf>
    <xf numFmtId="49" fontId="19" fillId="8" borderId="21" applyNumberFormat="1" applyFont="1" applyFill="1" applyBorder="1" applyAlignment="1" applyProtection="0">
      <alignment horizontal="center" vertical="bottom"/>
    </xf>
    <xf numFmtId="49" fontId="16" fillId="8" borderId="55" applyNumberFormat="1" applyFont="1" applyFill="1" applyBorder="1" applyAlignment="1" applyProtection="0">
      <alignment horizontal="center" vertical="bottom"/>
    </xf>
    <xf numFmtId="0" fontId="16" fillId="8" borderId="56" applyNumberFormat="0" applyFont="1" applyFill="1" applyBorder="1" applyAlignment="1" applyProtection="0">
      <alignment horizontal="center" vertical="bottom"/>
    </xf>
    <xf numFmtId="0" fontId="16" fillId="2" borderId="4" applyNumberFormat="0" applyFont="1" applyFill="1" applyBorder="1" applyAlignment="1" applyProtection="0">
      <alignment vertical="bottom"/>
    </xf>
    <xf numFmtId="0" fontId="16" fillId="2" borderId="6" applyNumberFormat="0" applyFont="1" applyFill="1" applyBorder="1" applyAlignment="1" applyProtection="0">
      <alignment vertical="bottom"/>
    </xf>
    <xf numFmtId="49" fontId="18" fillId="8" borderId="18" applyNumberFormat="1" applyFont="1" applyFill="1" applyBorder="1" applyAlignment="1" applyProtection="0">
      <alignment vertical="bottom"/>
    </xf>
    <xf numFmtId="0" fontId="18" fillId="8" borderId="19" applyNumberFormat="0" applyFont="1" applyFill="1" applyBorder="1" applyAlignment="1" applyProtection="0">
      <alignment vertical="bottom"/>
    </xf>
    <xf numFmtId="0" fontId="18" fillId="8" borderId="20" applyNumberFormat="0" applyFont="1" applyFill="1" applyBorder="1" applyAlignment="1" applyProtection="0">
      <alignment vertical="bottom"/>
    </xf>
    <xf numFmtId="59" fontId="19" fillId="8" borderId="21" applyNumberFormat="1" applyFont="1" applyFill="1" applyBorder="1" applyAlignment="1" applyProtection="0">
      <alignment horizontal="center" vertical="bottom"/>
    </xf>
    <xf numFmtId="49" fontId="18" fillId="8" borderId="21" applyNumberFormat="1" applyFont="1" applyFill="1" applyBorder="1" applyAlignment="1" applyProtection="0">
      <alignment vertical="bottom"/>
    </xf>
    <xf numFmtId="49" fontId="19" fillId="8" borderId="36" applyNumberFormat="1" applyFont="1" applyFill="1" applyBorder="1" applyAlignment="1" applyProtection="0">
      <alignment horizontal="center" vertical="bottom"/>
    </xf>
    <xf numFmtId="0" fontId="0" fillId="2" borderId="27" applyNumberFormat="0" applyFont="1" applyFill="1" applyBorder="1" applyAlignment="1" applyProtection="0">
      <alignment horizontal="center" vertical="bottom"/>
    </xf>
    <xf numFmtId="0" fontId="0" fillId="2" borderId="57" applyNumberFormat="0" applyFont="1" applyFill="1" applyBorder="1" applyAlignment="1" applyProtection="0">
      <alignment horizontal="center" vertical="bottom"/>
    </xf>
    <xf numFmtId="0" fontId="0" fillId="2" borderId="58" applyNumberFormat="0" applyFont="1" applyFill="1" applyBorder="1" applyAlignment="1" applyProtection="0">
      <alignment horizontal="center" vertical="bottom"/>
    </xf>
    <xf numFmtId="0" fontId="0" fillId="2" borderId="29" applyNumberFormat="0" applyFont="1" applyFill="1" applyBorder="1" applyAlignment="1" applyProtection="0">
      <alignment horizontal="center" vertical="bottom"/>
    </xf>
    <xf numFmtId="0" fontId="0" fillId="2" borderId="59" applyNumberFormat="0" applyFont="1" applyFill="1" applyBorder="1" applyAlignment="1" applyProtection="0">
      <alignment vertical="bottom"/>
    </xf>
    <xf numFmtId="0" fontId="20" fillId="8" borderId="39" applyNumberFormat="1" applyFont="1" applyFill="1" applyBorder="1" applyAlignment="1" applyProtection="0">
      <alignment vertical="bottom"/>
    </xf>
    <xf numFmtId="0" fontId="20" fillId="8" borderId="40" applyNumberFormat="0" applyFont="1" applyFill="1" applyBorder="1" applyAlignment="1" applyProtection="0">
      <alignment vertical="bottom"/>
    </xf>
    <xf numFmtId="0" fontId="20" fillId="8" borderId="40" applyNumberFormat="1" applyFont="1" applyFill="1" applyBorder="1" applyAlignment="1" applyProtection="0">
      <alignment vertical="bottom"/>
    </xf>
    <xf numFmtId="0" fontId="4" fillId="2" borderId="21" applyNumberFormat="0" applyFont="1" applyFill="1" applyBorder="1" applyAlignment="1" applyProtection="0">
      <alignment vertical="bottom"/>
    </xf>
    <xf numFmtId="49" fontId="16" fillId="8" borderId="60" applyNumberFormat="1" applyFont="1" applyFill="1" applyBorder="1" applyAlignment="1" applyProtection="0">
      <alignment horizontal="center" vertical="bottom"/>
    </xf>
    <xf numFmtId="0" fontId="16" fillId="8" borderId="61" applyNumberFormat="0" applyFont="1" applyFill="1" applyBorder="1" applyAlignment="1" applyProtection="0">
      <alignment horizontal="center" vertical="bottom"/>
    </xf>
    <xf numFmtId="49" fontId="16" fillId="8" borderId="24" applyNumberFormat="1" applyFont="1" applyFill="1" applyBorder="1" applyAlignment="1" applyProtection="0">
      <alignment horizontal="center" vertical="bottom"/>
    </xf>
    <xf numFmtId="0" fontId="16" fillId="8" borderId="24" applyNumberFormat="0" applyFont="1" applyFill="1" applyBorder="1" applyAlignment="1" applyProtection="0">
      <alignment horizontal="center" vertical="bottom"/>
    </xf>
    <xf numFmtId="49" fontId="16" fillId="8" borderId="62" applyNumberFormat="1" applyFont="1" applyFill="1" applyBorder="1" applyAlignment="1" applyProtection="0">
      <alignment horizontal="center" vertical="bottom"/>
    </xf>
    <xf numFmtId="0" fontId="16" fillId="8" borderId="62" applyNumberFormat="0" applyFont="1" applyFill="1" applyBorder="1" applyAlignment="1" applyProtection="0">
      <alignment horizontal="center" vertical="bottom"/>
    </xf>
    <xf numFmtId="0" fontId="0" fillId="2" borderId="63" applyNumberFormat="0" applyFont="1" applyFill="1" applyBorder="1" applyAlignment="1" applyProtection="0">
      <alignment vertical="bottom"/>
    </xf>
    <xf numFmtId="0" fontId="0" fillId="2" borderId="64" applyNumberFormat="0" applyFont="1" applyFill="1" applyBorder="1" applyAlignment="1" applyProtection="0">
      <alignment vertical="bottom"/>
    </xf>
    <xf numFmtId="0" fontId="0" fillId="2" borderId="24" applyNumberFormat="0" applyFont="1" applyFill="1" applyBorder="1" applyAlignment="1" applyProtection="0">
      <alignment horizontal="center" vertical="bottom"/>
    </xf>
    <xf numFmtId="0" fontId="0" fillId="2" borderId="25" applyNumberFormat="0" applyFont="1" applyFill="1" applyBorder="1" applyAlignment="1" applyProtection="0">
      <alignment horizontal="center" vertical="bottom"/>
    </xf>
    <xf numFmtId="49" fontId="4" fillId="9" borderId="18" applyNumberFormat="1" applyFont="1" applyFill="1" applyBorder="1" applyAlignment="1" applyProtection="0">
      <alignment vertical="bottom"/>
    </xf>
    <xf numFmtId="0" fontId="4" fillId="9" borderId="19" applyNumberFormat="0" applyFont="1" applyFill="1" applyBorder="1" applyAlignment="1" applyProtection="0">
      <alignment vertical="bottom"/>
    </xf>
    <xf numFmtId="0" fontId="4" fillId="9" borderId="20" applyNumberFormat="0" applyFont="1" applyFill="1" applyBorder="1" applyAlignment="1" applyProtection="0">
      <alignment vertical="bottom"/>
    </xf>
    <xf numFmtId="59" fontId="12" fillId="9" borderId="21" applyNumberFormat="1" applyFont="1" applyFill="1" applyBorder="1" applyAlignment="1" applyProtection="0">
      <alignment horizontal="center" vertical="bottom"/>
    </xf>
    <xf numFmtId="49" fontId="12" fillId="9" borderId="21" applyNumberFormat="1" applyFont="1" applyFill="1" applyBorder="1" applyAlignment="1" applyProtection="0">
      <alignment horizontal="center" vertical="bottom"/>
    </xf>
    <xf numFmtId="49" fontId="4" fillId="9" borderId="21" applyNumberFormat="1" applyFont="1" applyFill="1" applyBorder="1" applyAlignment="1" applyProtection="0">
      <alignment vertical="bottom"/>
    </xf>
    <xf numFmtId="49" fontId="12" fillId="9" borderId="36" applyNumberFormat="1" applyFont="1" applyFill="1" applyBorder="1" applyAlignment="1" applyProtection="0">
      <alignment horizontal="center" vertical="bottom"/>
    </xf>
    <xf numFmtId="0" fontId="0" fillId="9" borderId="39" applyNumberFormat="1" applyFont="1" applyFill="1" applyBorder="1" applyAlignment="1" applyProtection="0">
      <alignment vertical="bottom"/>
    </xf>
    <xf numFmtId="0" fontId="0" fillId="9" borderId="40" applyNumberFormat="0" applyFont="1" applyFill="1" applyBorder="1" applyAlignment="1" applyProtection="0">
      <alignment vertical="bottom"/>
    </xf>
    <xf numFmtId="0" fontId="0" fillId="9" borderId="40" applyNumberFormat="1" applyFont="1" applyFill="1" applyBorder="1" applyAlignment="1" applyProtection="0">
      <alignment vertical="bottom"/>
    </xf>
    <xf numFmtId="0" fontId="16" fillId="2" borderId="11" applyNumberFormat="0" applyFont="1" applyFill="1" applyBorder="1" applyAlignment="1" applyProtection="0">
      <alignment horizontal="center" vertical="bottom"/>
    </xf>
    <xf numFmtId="49" fontId="18" fillId="10" borderId="65" applyNumberFormat="1" applyFont="1" applyFill="1" applyBorder="1" applyAlignment="1" applyProtection="0">
      <alignment vertical="bottom"/>
    </xf>
    <xf numFmtId="0" fontId="18" fillId="10" borderId="66" applyNumberFormat="0" applyFont="1" applyFill="1" applyBorder="1" applyAlignment="1" applyProtection="0">
      <alignment vertical="bottom"/>
    </xf>
    <xf numFmtId="0" fontId="18" fillId="10" borderId="67" applyNumberFormat="0" applyFont="1" applyFill="1" applyBorder="1" applyAlignment="1" applyProtection="0">
      <alignment vertical="bottom"/>
    </xf>
    <xf numFmtId="59" fontId="18" fillId="10" borderId="68" applyNumberFormat="1" applyFont="1" applyFill="1" applyBorder="1" applyAlignment="1" applyProtection="0">
      <alignment horizontal="center" vertical="bottom"/>
    </xf>
    <xf numFmtId="49" fontId="19" fillId="10" borderId="68" applyNumberFormat="1" applyFont="1" applyFill="1" applyBorder="1" applyAlignment="1" applyProtection="0">
      <alignment horizontal="center" vertical="bottom"/>
    </xf>
    <xf numFmtId="59" fontId="21" fillId="3" borderId="69" applyNumberFormat="1" applyFont="1" applyFill="1" applyBorder="1" applyAlignment="1" applyProtection="0">
      <alignment horizontal="center" vertical="bottom"/>
    </xf>
    <xf numFmtId="49" fontId="18" fillId="10" borderId="70" applyNumberFormat="1" applyFont="1" applyFill="1" applyBorder="1" applyAlignment="1" applyProtection="0">
      <alignment vertical="bottom"/>
    </xf>
    <xf numFmtId="0" fontId="0" fillId="9" borderId="39" applyNumberFormat="0" applyFont="1" applyFill="1" applyBorder="1" applyAlignment="1" applyProtection="0">
      <alignment vertical="bottom"/>
    </xf>
    <xf numFmtId="0" fontId="18" fillId="10" borderId="63" applyNumberFormat="0" applyFont="1" applyFill="1" applyBorder="1" applyAlignment="1" applyProtection="0">
      <alignment vertical="bottom"/>
    </xf>
    <xf numFmtId="0" fontId="18" fillId="10" borderId="64" applyNumberFormat="0" applyFont="1" applyFill="1" applyBorder="1" applyAlignment="1" applyProtection="0">
      <alignment vertical="bottom"/>
    </xf>
    <xf numFmtId="0" fontId="18" fillId="10" borderId="71" applyNumberFormat="0" applyFont="1" applyFill="1" applyBorder="1" applyAlignment="1" applyProtection="0">
      <alignment vertical="bottom"/>
    </xf>
    <xf numFmtId="59" fontId="19" fillId="10" borderId="40" applyNumberFormat="1" applyFont="1" applyFill="1" applyBorder="1" applyAlignment="1" applyProtection="0">
      <alignment horizontal="center" vertical="bottom"/>
    </xf>
    <xf numFmtId="59" fontId="13" fillId="3" borderId="72" applyNumberFormat="1" applyFont="1" applyFill="1" applyBorder="1" applyAlignment="1" applyProtection="0">
      <alignment horizontal="center" vertical="bottom"/>
    </xf>
    <xf numFmtId="0" fontId="18" fillId="10" borderId="73" applyNumberFormat="0" applyFont="1" applyFill="1" applyBorder="1" applyAlignment="1" applyProtection="0">
      <alignment vertical="bottom"/>
    </xf>
    <xf numFmtId="0" fontId="0" fillId="2" borderId="23" applyNumberFormat="0" applyFont="1" applyFill="1" applyBorder="1" applyAlignment="1" applyProtection="0">
      <alignment horizontal="center" vertical="bottom"/>
    </xf>
    <xf numFmtId="59" fontId="0" fillId="5" borderId="40" applyNumberFormat="1" applyFont="1" applyFill="1" applyBorder="1" applyAlignment="1" applyProtection="0">
      <alignment vertical="bottom"/>
    </xf>
    <xf numFmtId="49" fontId="22" fillId="10" borderId="63" applyNumberFormat="1" applyFont="1" applyFill="1" applyBorder="1" applyAlignment="1" applyProtection="0">
      <alignment vertical="bottom"/>
    </xf>
    <xf numFmtId="49" fontId="22" fillId="10" borderId="73" applyNumberFormat="1" applyFont="1" applyFill="1" applyBorder="1" applyAlignment="1" applyProtection="0">
      <alignment vertical="bottom"/>
    </xf>
    <xf numFmtId="0" fontId="16" fillId="2" borderId="74" applyNumberFormat="0" applyFont="1" applyFill="1" applyBorder="1" applyAlignment="1" applyProtection="0">
      <alignment vertical="bottom"/>
    </xf>
    <xf numFmtId="0" fontId="22" fillId="10" borderId="63" applyNumberFormat="0" applyFont="1" applyFill="1" applyBorder="1" applyAlignment="1" applyProtection="0">
      <alignment vertical="bottom"/>
    </xf>
    <xf numFmtId="0" fontId="22" fillId="10" borderId="73" applyNumberFormat="0" applyFont="1" applyFill="1" applyBorder="1" applyAlignment="1" applyProtection="0">
      <alignment vertical="bottom"/>
    </xf>
    <xf numFmtId="59" fontId="19" fillId="2" borderId="18" applyNumberFormat="1" applyFont="1" applyFill="1" applyBorder="1" applyAlignment="1" applyProtection="0">
      <alignment horizontal="center" vertical="bottom"/>
    </xf>
    <xf numFmtId="0" fontId="0" fillId="2" borderId="44" applyNumberFormat="0" applyFont="1" applyFill="1" applyBorder="1" applyAlignment="1" applyProtection="0">
      <alignment horizontal="center" vertical="bottom"/>
    </xf>
    <xf numFmtId="0" fontId="0" fillId="2" borderId="28" applyNumberFormat="0" applyFont="1" applyFill="1" applyBorder="1" applyAlignment="1" applyProtection="0">
      <alignment horizontal="center" vertical="bottom"/>
    </xf>
    <xf numFmtId="0" fontId="16" fillId="2" borderId="31" applyNumberFormat="0" applyFont="1" applyFill="1" applyBorder="1" applyAlignment="1" applyProtection="0">
      <alignment horizontal="center" vertical="bottom"/>
    </xf>
    <xf numFmtId="0" fontId="0" fillId="2" borderId="31" applyNumberFormat="0" applyFont="1" applyFill="1" applyBorder="1" applyAlignment="1" applyProtection="0">
      <alignment horizontal="center" vertical="bottom"/>
    </xf>
    <xf numFmtId="0" fontId="0" fillId="2" borderId="5" applyNumberFormat="0" applyFont="1" applyFill="1" applyBorder="1" applyAlignment="1" applyProtection="0">
      <alignment horizontal="center" vertical="bottom"/>
    </xf>
    <xf numFmtId="0" fontId="18" fillId="10" borderId="75" applyNumberFormat="0" applyFont="1" applyFill="1" applyBorder="1" applyAlignment="1" applyProtection="0">
      <alignment vertical="bottom"/>
    </xf>
    <xf numFmtId="0" fontId="18" fillId="10" borderId="76" applyNumberFormat="0" applyFont="1" applyFill="1" applyBorder="1" applyAlignment="1" applyProtection="0">
      <alignment vertical="bottom"/>
    </xf>
    <xf numFmtId="0" fontId="18" fillId="10" borderId="77" applyNumberFormat="0" applyFont="1" applyFill="1" applyBorder="1" applyAlignment="1" applyProtection="0">
      <alignment vertical="bottom"/>
    </xf>
    <xf numFmtId="59" fontId="19" fillId="10" borderId="78" applyNumberFormat="1" applyFont="1" applyFill="1" applyBorder="1" applyAlignment="1" applyProtection="0">
      <alignment horizontal="center" vertical="bottom"/>
    </xf>
    <xf numFmtId="59" fontId="13" fillId="3" borderId="79" applyNumberFormat="1" applyFont="1" applyFill="1" applyBorder="1" applyAlignment="1" applyProtection="0">
      <alignment horizontal="center" vertical="bottom"/>
    </xf>
    <xf numFmtId="0" fontId="18" fillId="10" borderId="80" applyNumberFormat="0" applyFont="1" applyFill="1" applyBorder="1" applyAlignment="1" applyProtection="0">
      <alignment vertical="bottom"/>
    </xf>
    <xf numFmtId="0" fontId="12" fillId="2" borderId="19" applyNumberFormat="0" applyFont="1" applyFill="1" applyBorder="1" applyAlignment="1" applyProtection="0">
      <alignment vertical="bottom"/>
    </xf>
    <xf numFmtId="0" fontId="13" fillId="2" borderId="20" applyNumberFormat="0" applyFont="1" applyFill="1" applyBorder="1" applyAlignment="1" applyProtection="0">
      <alignment vertical="bottom"/>
    </xf>
    <xf numFmtId="0" fontId="0" fillId="2" borderId="19" applyNumberFormat="0" applyFont="1" applyFill="1" applyBorder="1" applyAlignment="1" applyProtection="0">
      <alignment vertical="bottom"/>
    </xf>
    <xf numFmtId="49" fontId="4" fillId="11" borderId="65" applyNumberFormat="1" applyFont="1" applyFill="1" applyBorder="1" applyAlignment="1" applyProtection="0">
      <alignment vertical="bottom"/>
    </xf>
    <xf numFmtId="0" fontId="4" fillId="11" borderId="66" applyNumberFormat="0" applyFont="1" applyFill="1" applyBorder="1" applyAlignment="1" applyProtection="0">
      <alignment vertical="bottom"/>
    </xf>
    <xf numFmtId="0" fontId="4" fillId="11" borderId="81" applyNumberFormat="0" applyFont="1" applyFill="1" applyBorder="1" applyAlignment="1" applyProtection="0">
      <alignment vertical="bottom"/>
    </xf>
    <xf numFmtId="59" fontId="12" fillId="11" borderId="70" applyNumberFormat="1" applyFont="1" applyFill="1" applyBorder="1" applyAlignment="1" applyProtection="0">
      <alignment horizontal="center" vertical="bottom"/>
    </xf>
    <xf numFmtId="49" fontId="12" fillId="11" borderId="70" applyNumberFormat="1" applyFont="1" applyFill="1" applyBorder="1" applyAlignment="1" applyProtection="0">
      <alignment horizontal="center" vertical="bottom"/>
    </xf>
    <xf numFmtId="59" fontId="13" fillId="3" borderId="70" applyNumberFormat="1" applyFont="1" applyFill="1" applyBorder="1" applyAlignment="1" applyProtection="0">
      <alignment horizontal="center" vertical="bottom"/>
    </xf>
    <xf numFmtId="49" fontId="4" fillId="11" borderId="70" applyNumberFormat="1" applyFont="1" applyFill="1" applyBorder="1" applyAlignment="1" applyProtection="0">
      <alignment vertical="bottom"/>
    </xf>
    <xf numFmtId="0" fontId="0" fillId="11" borderId="39" applyNumberFormat="0" applyFont="1" applyFill="1" applyBorder="1" applyAlignment="1" applyProtection="0">
      <alignment vertical="bottom"/>
    </xf>
    <xf numFmtId="0" fontId="0" fillId="11" borderId="40" applyNumberFormat="0" applyFont="1" applyFill="1" applyBorder="1" applyAlignment="1" applyProtection="0">
      <alignment vertical="bottom"/>
    </xf>
    <xf numFmtId="0" fontId="7" fillId="11" borderId="63" applyNumberFormat="0" applyFont="1" applyFill="1" applyBorder="1" applyAlignment="1" applyProtection="0">
      <alignment vertical="bottom"/>
    </xf>
    <xf numFmtId="0" fontId="4" fillId="11" borderId="64" applyNumberFormat="0" applyFont="1" applyFill="1" applyBorder="1" applyAlignment="1" applyProtection="0">
      <alignment vertical="bottom"/>
    </xf>
    <xf numFmtId="0" fontId="4" fillId="11" borderId="82" applyNumberFormat="0" applyFont="1" applyFill="1" applyBorder="1" applyAlignment="1" applyProtection="0">
      <alignment vertical="bottom"/>
    </xf>
    <xf numFmtId="59" fontId="12" fillId="11" borderId="73" applyNumberFormat="1" applyFont="1" applyFill="1" applyBorder="1" applyAlignment="1" applyProtection="0">
      <alignment horizontal="center" vertical="bottom"/>
    </xf>
    <xf numFmtId="59" fontId="13" fillId="3" borderId="73" applyNumberFormat="1" applyFont="1" applyFill="1" applyBorder="1" applyAlignment="1" applyProtection="0">
      <alignment horizontal="center" vertical="bottom"/>
    </xf>
    <xf numFmtId="0" fontId="7" fillId="11" borderId="73" applyNumberFormat="0" applyFont="1" applyFill="1" applyBorder="1" applyAlignment="1" applyProtection="0">
      <alignment vertical="bottom"/>
    </xf>
    <xf numFmtId="0" fontId="0" fillId="2" borderId="54" applyNumberFormat="0" applyFont="1" applyFill="1" applyBorder="1" applyAlignment="1" applyProtection="0">
      <alignment vertical="bottom"/>
    </xf>
    <xf numFmtId="0" fontId="0" fillId="11" borderId="39" applyNumberFormat="1" applyFont="1" applyFill="1" applyBorder="1" applyAlignment="1" applyProtection="0">
      <alignment vertical="bottom"/>
    </xf>
    <xf numFmtId="0" fontId="0" fillId="11" borderId="40" applyNumberFormat="1" applyFont="1" applyFill="1" applyBorder="1" applyAlignment="1" applyProtection="0">
      <alignment vertical="bottom"/>
    </xf>
    <xf numFmtId="49" fontId="7" fillId="11" borderId="63" applyNumberFormat="1" applyFont="1" applyFill="1" applyBorder="1" applyAlignment="1" applyProtection="0">
      <alignment vertical="bottom"/>
    </xf>
    <xf numFmtId="0" fontId="12" fillId="11" borderId="73" applyNumberFormat="0" applyFont="1" applyFill="1" applyBorder="1" applyAlignment="1" applyProtection="0">
      <alignment vertical="bottom"/>
    </xf>
    <xf numFmtId="0" fontId="13" fillId="3" borderId="73" applyNumberFormat="0" applyFont="1" applyFill="1" applyBorder="1" applyAlignment="1" applyProtection="0">
      <alignment vertical="bottom"/>
    </xf>
    <xf numFmtId="49" fontId="7" fillId="11" borderId="73" applyNumberFormat="1" applyFont="1" applyFill="1" applyBorder="1" applyAlignment="1" applyProtection="0">
      <alignment vertical="bottom"/>
    </xf>
    <xf numFmtId="49" fontId="10" fillId="6" borderId="24" applyNumberFormat="1" applyFont="1" applyFill="1" applyBorder="1" applyAlignment="1" applyProtection="0">
      <alignment horizontal="center" vertical="bottom"/>
    </xf>
    <xf numFmtId="0" fontId="16" fillId="2" borderId="74" applyNumberFormat="0" applyFont="1" applyFill="1" applyBorder="1" applyAlignment="1" applyProtection="0">
      <alignment horizontal="center" vertical="bottom"/>
    </xf>
    <xf numFmtId="0" fontId="16" fillId="2" borderId="83" applyNumberFormat="0" applyFont="1" applyFill="1" applyBorder="1" applyAlignment="1" applyProtection="0">
      <alignment horizontal="center" vertical="bottom"/>
    </xf>
    <xf numFmtId="49" fontId="12" fillId="4" borderId="84" applyNumberFormat="1" applyFont="1" applyFill="1" applyBorder="1" applyAlignment="1" applyProtection="0">
      <alignment vertical="bottom"/>
    </xf>
    <xf numFmtId="0" fontId="12" fillId="4" borderId="85" applyNumberFormat="0" applyFont="1" applyFill="1" applyBorder="1" applyAlignment="1" applyProtection="0">
      <alignment vertical="bottom"/>
    </xf>
    <xf numFmtId="49" fontId="10" fillId="4" borderId="24" applyNumberFormat="1" applyFont="1" applyFill="1" applyBorder="1" applyAlignment="1" applyProtection="0">
      <alignment horizontal="center" vertical="bottom"/>
    </xf>
    <xf numFmtId="49" fontId="10" fillId="4" borderId="13" applyNumberFormat="1" applyFont="1" applyFill="1" applyBorder="1" applyAlignment="1" applyProtection="0">
      <alignment horizontal="center" vertical="bottom"/>
    </xf>
    <xf numFmtId="0" fontId="0" fillId="2" borderId="12" applyNumberFormat="0" applyFont="1" applyFill="1" applyBorder="1" applyAlignment="1" applyProtection="0">
      <alignment vertical="bottom"/>
    </xf>
    <xf numFmtId="49" fontId="12" fillId="4" borderId="86" applyNumberFormat="1" applyFont="1" applyFill="1" applyBorder="1" applyAlignment="1" applyProtection="0">
      <alignment vertical="bottom"/>
    </xf>
    <xf numFmtId="59" fontId="12" fillId="4" borderId="87" applyNumberFormat="1" applyFont="1" applyFill="1" applyBorder="1" applyAlignment="1" applyProtection="0">
      <alignment vertical="bottom"/>
    </xf>
    <xf numFmtId="49" fontId="23" fillId="11" borderId="63" applyNumberFormat="1" applyFont="1" applyFill="1" applyBorder="1" applyAlignment="1" applyProtection="0">
      <alignment vertical="bottom"/>
    </xf>
    <xf numFmtId="0" fontId="7" fillId="11" borderId="64" applyNumberFormat="0" applyFont="1" applyFill="1" applyBorder="1" applyAlignment="1" applyProtection="0">
      <alignment vertical="bottom"/>
    </xf>
    <xf numFmtId="49" fontId="23" fillId="11" borderId="73" applyNumberFormat="1" applyFont="1" applyFill="1" applyBorder="1" applyAlignment="1" applyProtection="0">
      <alignment vertical="bottom"/>
    </xf>
    <xf numFmtId="0" fontId="16" fillId="2" borderId="31" applyNumberFormat="0" applyFont="1" applyFill="1" applyBorder="1" applyAlignment="1" applyProtection="0">
      <alignment vertical="bottom"/>
    </xf>
    <xf numFmtId="49" fontId="16" fillId="8" borderId="13" applyNumberFormat="1" applyFont="1" applyFill="1" applyBorder="1" applyAlignment="1" applyProtection="0">
      <alignment horizontal="center" vertical="bottom"/>
    </xf>
    <xf numFmtId="0" fontId="16" fillId="8" borderId="13" applyNumberFormat="0" applyFont="1" applyFill="1" applyBorder="1" applyAlignment="1" applyProtection="0">
      <alignment horizontal="center" vertical="bottom"/>
    </xf>
    <xf numFmtId="0" fontId="7" fillId="11" borderId="75" applyNumberFormat="0" applyFont="1" applyFill="1" applyBorder="1" applyAlignment="1" applyProtection="0">
      <alignment vertical="bottom"/>
    </xf>
    <xf numFmtId="0" fontId="7" fillId="11" borderId="76" applyNumberFormat="0" applyFont="1" applyFill="1" applyBorder="1" applyAlignment="1" applyProtection="0">
      <alignment vertical="bottom"/>
    </xf>
    <xf numFmtId="0" fontId="4" fillId="11" borderId="88" applyNumberFormat="0" applyFont="1" applyFill="1" applyBorder="1" applyAlignment="1" applyProtection="0">
      <alignment vertical="bottom"/>
    </xf>
    <xf numFmtId="0" fontId="12" fillId="11" borderId="80" applyNumberFormat="0" applyFont="1" applyFill="1" applyBorder="1" applyAlignment="1" applyProtection="0">
      <alignment vertical="bottom"/>
    </xf>
    <xf numFmtId="0" fontId="13" fillId="3" borderId="80" applyNumberFormat="0" applyFont="1" applyFill="1" applyBorder="1" applyAlignment="1" applyProtection="0">
      <alignment vertical="bottom"/>
    </xf>
    <xf numFmtId="0" fontId="7" fillId="11" borderId="80" applyNumberFormat="0" applyFont="1" applyFill="1" applyBorder="1" applyAlignment="1" applyProtection="0">
      <alignment vertical="bottom"/>
    </xf>
    <xf numFmtId="0" fontId="12" fillId="2" borderId="2" applyNumberFormat="0" applyFont="1" applyFill="1" applyBorder="1" applyAlignment="1" applyProtection="0">
      <alignment vertical="bottom"/>
    </xf>
    <xf numFmtId="0" fontId="13" fillId="2" borderId="3" applyNumberFormat="0" applyFont="1" applyFill="1" applyBorder="1" applyAlignment="1" applyProtection="0">
      <alignment vertical="bottom"/>
    </xf>
    <xf numFmtId="0" fontId="0" fillId="2" borderId="89" applyNumberFormat="0" applyFont="1" applyFill="1" applyBorder="1" applyAlignment="1" applyProtection="0">
      <alignment vertical="bottom"/>
    </xf>
    <xf numFmtId="49" fontId="4" fillId="12" borderId="18" applyNumberFormat="1" applyFont="1" applyFill="1" applyBorder="1" applyAlignment="1" applyProtection="0">
      <alignment vertical="bottom"/>
    </xf>
    <xf numFmtId="0" fontId="4" fillId="12" borderId="19" applyNumberFormat="0" applyFont="1" applyFill="1" applyBorder="1" applyAlignment="1" applyProtection="0">
      <alignment vertical="bottom"/>
    </xf>
    <xf numFmtId="0" fontId="4" fillId="12" borderId="20" applyNumberFormat="0" applyFont="1" applyFill="1" applyBorder="1" applyAlignment="1" applyProtection="0">
      <alignment vertical="bottom"/>
    </xf>
    <xf numFmtId="59" fontId="12" fillId="12" borderId="21" applyNumberFormat="1" applyFont="1" applyFill="1" applyBorder="1" applyAlignment="1" applyProtection="0">
      <alignment horizontal="center" vertical="bottom"/>
    </xf>
    <xf numFmtId="49" fontId="12" fillId="12" borderId="21" applyNumberFormat="1" applyFont="1" applyFill="1" applyBorder="1" applyAlignment="1" applyProtection="0">
      <alignment horizontal="center" vertical="bottom"/>
    </xf>
    <xf numFmtId="49" fontId="4" fillId="12" borderId="21" applyNumberFormat="1" applyFont="1" applyFill="1" applyBorder="1" applyAlignment="1" applyProtection="0">
      <alignment vertical="bottom"/>
    </xf>
    <xf numFmtId="49" fontId="12" fillId="12" borderId="36" applyNumberFormat="1" applyFont="1" applyFill="1" applyBorder="1" applyAlignment="1" applyProtection="0">
      <alignment horizontal="center" vertical="bottom"/>
    </xf>
    <xf numFmtId="0" fontId="0" fillId="2" borderId="90" applyNumberFormat="0" applyFont="1" applyFill="1" applyBorder="1" applyAlignment="1" applyProtection="0">
      <alignment vertical="bottom"/>
    </xf>
    <xf numFmtId="49" fontId="4" fillId="2" borderId="91" applyNumberFormat="1" applyFont="1" applyFill="1" applyBorder="1" applyAlignment="1" applyProtection="0">
      <alignment horizontal="center" vertical="center"/>
    </xf>
    <xf numFmtId="0" fontId="4" fillId="2" borderId="92" applyNumberFormat="0" applyFont="1" applyFill="1" applyBorder="1" applyAlignment="1" applyProtection="0">
      <alignment horizontal="center" vertical="center"/>
    </xf>
    <xf numFmtId="0" fontId="4" fillId="2" borderId="93" applyNumberFormat="0" applyFont="1" applyFill="1" applyBorder="1" applyAlignment="1" applyProtection="0">
      <alignment horizontal="center" vertical="center"/>
    </xf>
    <xf numFmtId="60" fontId="24" fillId="2" borderId="94" applyNumberFormat="1" applyFont="1" applyFill="1" applyBorder="1" applyAlignment="1" applyProtection="0">
      <alignment horizontal="center" vertical="center"/>
    </xf>
    <xf numFmtId="60" fontId="24" fillId="2" borderId="92" applyNumberFormat="1" applyFont="1" applyFill="1" applyBorder="1" applyAlignment="1" applyProtection="0">
      <alignment horizontal="center" vertical="center"/>
    </xf>
    <xf numFmtId="60" fontId="24" fillId="2" borderId="95" applyNumberFormat="1" applyFont="1" applyFill="1" applyBorder="1" applyAlignment="1" applyProtection="0">
      <alignment horizontal="center" vertical="center"/>
    </xf>
    <xf numFmtId="0" fontId="4" fillId="2" borderId="96" applyNumberFormat="0" applyFont="1" applyFill="1" applyBorder="1" applyAlignment="1" applyProtection="0">
      <alignment vertical="bottom"/>
    </xf>
    <xf numFmtId="0" fontId="4" fillId="2" borderId="5" applyNumberFormat="0" applyFont="1" applyFill="1" applyBorder="1" applyAlignment="1" applyProtection="0">
      <alignment vertical="bottom"/>
    </xf>
    <xf numFmtId="0" fontId="0" fillId="12" borderId="39" applyNumberFormat="1" applyFont="1" applyFill="1" applyBorder="1" applyAlignment="1" applyProtection="0">
      <alignment vertical="bottom"/>
    </xf>
    <xf numFmtId="0" fontId="0" fillId="12" borderId="40" applyNumberFormat="0" applyFont="1" applyFill="1" applyBorder="1" applyAlignment="1" applyProtection="0">
      <alignment vertical="bottom"/>
    </xf>
    <xf numFmtId="0" fontId="0" fillId="12" borderId="40" applyNumberFormat="1" applyFont="1" applyFill="1" applyBorder="1" applyAlignment="1" applyProtection="0">
      <alignment vertical="bottom"/>
    </xf>
    <xf numFmtId="0" fontId="4" fillId="2" borderId="6" applyNumberFormat="0" applyFont="1" applyFill="1" applyBorder="1" applyAlignment="1" applyProtection="0">
      <alignment vertical="bottom"/>
    </xf>
    <xf numFmtId="0" fontId="0" fillId="2" borderId="97" applyNumberFormat="0" applyFont="1" applyFill="1" applyBorder="1" applyAlignment="1" applyProtection="0">
      <alignment horizontal="center" vertical="bottom"/>
    </xf>
    <xf numFmtId="0" fontId="4" fillId="2" borderId="96" applyNumberFormat="0" applyFont="1" applyFill="1" applyBorder="1" applyAlignment="1" applyProtection="0">
      <alignment horizontal="center" vertical="center"/>
    </xf>
    <xf numFmtId="60" fontId="24" fillId="2" borderId="4" applyNumberFormat="1" applyFont="1" applyFill="1" applyBorder="1" applyAlignment="1" applyProtection="0">
      <alignment horizontal="center" vertical="center"/>
    </xf>
    <xf numFmtId="60" fontId="24" fillId="2" borderId="5" applyNumberFormat="1" applyFont="1" applyFill="1" applyBorder="1" applyAlignment="1" applyProtection="0">
      <alignment horizontal="center" vertical="center"/>
    </xf>
    <xf numFmtId="60" fontId="24" fillId="2" borderId="90" applyNumberFormat="1" applyFont="1" applyFill="1" applyBorder="1" applyAlignment="1" applyProtection="0">
      <alignment horizontal="center" vertical="center"/>
    </xf>
    <xf numFmtId="0" fontId="0" fillId="2" borderId="96" applyNumberFormat="0" applyFont="1" applyFill="1" applyBorder="1" applyAlignment="1" applyProtection="0">
      <alignment vertical="bottom"/>
    </xf>
    <xf numFmtId="0" fontId="25" fillId="2" borderId="5" applyNumberFormat="0" applyFont="1" applyFill="1" applyBorder="1" applyAlignment="1" applyProtection="0">
      <alignment vertical="center"/>
    </xf>
    <xf numFmtId="0" fontId="25" fillId="2" borderId="6" applyNumberFormat="0" applyFont="1" applyFill="1" applyBorder="1" applyAlignment="1" applyProtection="0">
      <alignment vertical="center"/>
    </xf>
    <xf numFmtId="60" fontId="25" fillId="2" borderId="4" applyNumberFormat="1" applyFont="1" applyFill="1" applyBorder="1" applyAlignment="1" applyProtection="0">
      <alignment vertical="center"/>
    </xf>
    <xf numFmtId="60" fontId="25" fillId="2" borderId="5" applyNumberFormat="1" applyFont="1" applyFill="1" applyBorder="1" applyAlignment="1" applyProtection="0">
      <alignment vertical="center"/>
    </xf>
    <xf numFmtId="60" fontId="0" fillId="2" borderId="90" applyNumberFormat="1" applyFont="1" applyFill="1" applyBorder="1" applyAlignment="1" applyProtection="0">
      <alignment vertical="bottom"/>
    </xf>
    <xf numFmtId="0" fontId="26" fillId="2" borderId="96" applyNumberFormat="0" applyFont="1" applyFill="1" applyBorder="1" applyAlignment="1" applyProtection="0">
      <alignment horizontal="center" vertical="bottom"/>
    </xf>
    <xf numFmtId="0" fontId="26" fillId="2" borderId="5" applyNumberFormat="0" applyFont="1" applyFill="1" applyBorder="1" applyAlignment="1" applyProtection="0">
      <alignment horizontal="center" vertical="bottom"/>
    </xf>
    <xf numFmtId="0" fontId="26" fillId="2" borderId="6" applyNumberFormat="0" applyFont="1" applyFill="1" applyBorder="1" applyAlignment="1" applyProtection="0">
      <alignment horizontal="center" vertical="bottom"/>
    </xf>
    <xf numFmtId="49" fontId="4" fillId="2" borderId="96" applyNumberFormat="1" applyFont="1" applyFill="1" applyBorder="1" applyAlignment="1" applyProtection="0">
      <alignment horizontal="center" vertical="center" wrapText="1"/>
    </xf>
    <xf numFmtId="0" fontId="4" fillId="2" borderId="5" applyNumberFormat="0" applyFont="1" applyFill="1" applyBorder="1" applyAlignment="1" applyProtection="0">
      <alignment horizontal="center" vertical="center" wrapText="1"/>
    </xf>
    <xf numFmtId="0" fontId="4" fillId="2" borderId="6" applyNumberFormat="0" applyFont="1" applyFill="1" applyBorder="1" applyAlignment="1" applyProtection="0">
      <alignment horizontal="center" vertical="center" wrapText="1"/>
    </xf>
    <xf numFmtId="0" fontId="4" fillId="2" borderId="98" applyNumberFormat="0" applyFont="1" applyFill="1" applyBorder="1" applyAlignment="1" applyProtection="0">
      <alignment horizontal="center" vertical="center" wrapText="1"/>
    </xf>
    <xf numFmtId="0" fontId="4" fillId="2" borderId="89" applyNumberFormat="0" applyFont="1" applyFill="1" applyBorder="1" applyAlignment="1" applyProtection="0">
      <alignment horizontal="center" vertical="center" wrapText="1"/>
    </xf>
    <xf numFmtId="0" fontId="4" fillId="2" borderId="99" applyNumberFormat="0" applyFont="1" applyFill="1" applyBorder="1" applyAlignment="1" applyProtection="0">
      <alignment horizontal="center" vertical="center" wrapText="1"/>
    </xf>
    <xf numFmtId="60" fontId="24" fillId="2" borderId="100" applyNumberFormat="1" applyFont="1" applyFill="1" applyBorder="1" applyAlignment="1" applyProtection="0">
      <alignment horizontal="center" vertical="center"/>
    </xf>
    <xf numFmtId="60" fontId="24" fillId="2" borderId="89" applyNumberFormat="1" applyFont="1" applyFill="1" applyBorder="1" applyAlignment="1" applyProtection="0">
      <alignment horizontal="center" vertical="center"/>
    </xf>
    <xf numFmtId="60" fontId="24" fillId="2" borderId="101" applyNumberFormat="1" applyFont="1" applyFill="1" applyBorder="1" applyAlignment="1" applyProtection="0">
      <alignment horizontal="center" vertical="center"/>
    </xf>
    <xf numFmtId="0" fontId="0" fillId="2" borderId="102" applyNumberFormat="0" applyFont="1" applyFill="1" applyBorder="1" applyAlignment="1" applyProtection="0">
      <alignment vertical="bottom"/>
    </xf>
    <xf numFmtId="0" fontId="11" fillId="2" borderId="2" applyNumberFormat="0" applyFont="1" applyFill="1" applyBorder="1" applyAlignment="1" applyProtection="0">
      <alignment vertical="bottom"/>
    </xf>
    <xf numFmtId="0" fontId="0" fillId="2" borderId="103" applyNumberFormat="0" applyFont="1" applyFill="1" applyBorder="1" applyAlignment="1" applyProtection="0">
      <alignment vertical="bottom"/>
    </xf>
    <xf numFmtId="0" fontId="25" fillId="2" borderId="5" applyNumberFormat="0" applyFont="1" applyFill="1" applyBorder="1" applyAlignment="1" applyProtection="0">
      <alignment vertical="bottom"/>
    </xf>
    <xf numFmtId="0" fontId="12" fillId="2" borderId="11" applyNumberFormat="1" applyFont="1" applyFill="1" applyBorder="1" applyAlignment="1" applyProtection="0">
      <alignment horizontal="center" vertical="bottom" wrapText="1"/>
    </xf>
    <xf numFmtId="49" fontId="4" fillId="4" borderId="86" applyNumberFormat="1" applyFont="1" applyFill="1" applyBorder="1" applyAlignment="1" applyProtection="0">
      <alignment vertical="bottom"/>
    </xf>
    <xf numFmtId="0" fontId="4" fillId="4" borderId="104" applyNumberFormat="0" applyFont="1" applyFill="1" applyBorder="1" applyAlignment="1" applyProtection="0">
      <alignment vertical="bottom"/>
    </xf>
    <xf numFmtId="59" fontId="12" fillId="4" borderId="104" applyNumberFormat="1" applyFont="1" applyFill="1" applyBorder="1" applyAlignment="1" applyProtection="0">
      <alignment horizontal="center" vertical="bottom"/>
    </xf>
    <xf numFmtId="49" fontId="12" fillId="4" borderId="104" applyNumberFormat="1" applyFont="1" applyFill="1" applyBorder="1" applyAlignment="1" applyProtection="0">
      <alignment horizontal="center" vertical="bottom"/>
    </xf>
    <xf numFmtId="59" fontId="12" fillId="4" borderId="105" applyNumberFormat="1" applyFont="1" applyFill="1" applyBorder="1" applyAlignment="1" applyProtection="0">
      <alignment horizontal="center" vertical="bottom"/>
    </xf>
    <xf numFmtId="49" fontId="4" fillId="5" borderId="86" applyNumberFormat="1" applyFont="1" applyFill="1" applyBorder="1" applyAlignment="1" applyProtection="0">
      <alignment vertical="bottom"/>
    </xf>
    <xf numFmtId="0" fontId="4" fillId="5" borderId="104" applyNumberFormat="0" applyFont="1" applyFill="1" applyBorder="1" applyAlignment="1" applyProtection="0">
      <alignment vertical="bottom"/>
    </xf>
    <xf numFmtId="59" fontId="12" fillId="5" borderId="104" applyNumberFormat="1" applyFont="1" applyFill="1" applyBorder="1" applyAlignment="1" applyProtection="0">
      <alignment horizontal="center" vertical="bottom"/>
    </xf>
    <xf numFmtId="49" fontId="12" fillId="5" borderId="104" applyNumberFormat="1" applyFont="1" applyFill="1" applyBorder="1" applyAlignment="1" applyProtection="0">
      <alignment horizontal="center" vertical="bottom"/>
    </xf>
    <xf numFmtId="59" fontId="12" fillId="5" borderId="105" applyNumberFormat="1" applyFont="1" applyFill="1" applyBorder="1" applyAlignment="1" applyProtection="0">
      <alignment horizontal="center" vertical="bottom"/>
    </xf>
    <xf numFmtId="49" fontId="4" fillId="6" borderId="86" applyNumberFormat="1" applyFont="1" applyFill="1" applyBorder="1" applyAlignment="1" applyProtection="0">
      <alignment vertical="bottom"/>
    </xf>
    <xf numFmtId="0" fontId="4" fillId="6" borderId="104" applyNumberFormat="0" applyFont="1" applyFill="1" applyBorder="1" applyAlignment="1" applyProtection="0">
      <alignment vertical="bottom"/>
    </xf>
    <xf numFmtId="59" fontId="12" fillId="6" borderId="104" applyNumberFormat="1" applyFont="1" applyFill="1" applyBorder="1" applyAlignment="1" applyProtection="0">
      <alignment horizontal="center" vertical="bottom"/>
    </xf>
    <xf numFmtId="49" fontId="12" fillId="6" borderId="104" applyNumberFormat="1" applyFont="1" applyFill="1" applyBorder="1" applyAlignment="1" applyProtection="0">
      <alignment horizontal="center" vertical="bottom"/>
    </xf>
    <xf numFmtId="59" fontId="12" fillId="6" borderId="105" applyNumberFormat="1" applyFont="1" applyFill="1" applyBorder="1" applyAlignment="1" applyProtection="0">
      <alignment horizontal="center" vertical="bottom"/>
    </xf>
    <xf numFmtId="49" fontId="18" fillId="7" borderId="86" applyNumberFormat="1" applyFont="1" applyFill="1" applyBorder="1" applyAlignment="1" applyProtection="0">
      <alignment vertical="bottom"/>
    </xf>
    <xf numFmtId="0" fontId="18" fillId="7" borderId="104" applyNumberFormat="0" applyFont="1" applyFill="1" applyBorder="1" applyAlignment="1" applyProtection="0">
      <alignment vertical="bottom"/>
    </xf>
    <xf numFmtId="59" fontId="19" fillId="7" borderId="104" applyNumberFormat="1" applyFont="1" applyFill="1" applyBorder="1" applyAlignment="1" applyProtection="0">
      <alignment horizontal="center" vertical="bottom"/>
    </xf>
    <xf numFmtId="49" fontId="19" fillId="7" borderId="104" applyNumberFormat="1" applyFont="1" applyFill="1" applyBorder="1" applyAlignment="1" applyProtection="0">
      <alignment horizontal="center" vertical="bottom"/>
    </xf>
    <xf numFmtId="59" fontId="19" fillId="7" borderId="105" applyNumberFormat="1" applyFont="1" applyFill="1" applyBorder="1" applyAlignment="1" applyProtection="0">
      <alignment horizontal="center" vertical="bottom"/>
    </xf>
    <xf numFmtId="49" fontId="18" fillId="8" borderId="86" applyNumberFormat="1" applyFont="1" applyFill="1" applyBorder="1" applyAlignment="1" applyProtection="0">
      <alignment vertical="bottom"/>
    </xf>
    <xf numFmtId="0" fontId="18" fillId="8" borderId="104" applyNumberFormat="0" applyFont="1" applyFill="1" applyBorder="1" applyAlignment="1" applyProtection="0">
      <alignment vertical="bottom"/>
    </xf>
    <xf numFmtId="59" fontId="19" fillId="8" borderId="104" applyNumberFormat="1" applyFont="1" applyFill="1" applyBorder="1" applyAlignment="1" applyProtection="0">
      <alignment horizontal="center" vertical="bottom"/>
    </xf>
    <xf numFmtId="49" fontId="19" fillId="8" borderId="104" applyNumberFormat="1" applyFont="1" applyFill="1" applyBorder="1" applyAlignment="1" applyProtection="0">
      <alignment horizontal="center" vertical="bottom"/>
    </xf>
    <xf numFmtId="59" fontId="19" fillId="8" borderId="105" applyNumberFormat="1" applyFont="1" applyFill="1" applyBorder="1" applyAlignment="1" applyProtection="0">
      <alignment horizontal="center" vertical="bottom"/>
    </xf>
    <xf numFmtId="49" fontId="4" fillId="9" borderId="86" applyNumberFormat="1" applyFont="1" applyFill="1" applyBorder="1" applyAlignment="1" applyProtection="0">
      <alignment vertical="bottom"/>
    </xf>
    <xf numFmtId="0" fontId="4" fillId="9" borderId="104" applyNumberFormat="0" applyFont="1" applyFill="1" applyBorder="1" applyAlignment="1" applyProtection="0">
      <alignment vertical="bottom"/>
    </xf>
    <xf numFmtId="59" fontId="12" fillId="9" borderId="104" applyNumberFormat="1" applyFont="1" applyFill="1" applyBorder="1" applyAlignment="1" applyProtection="0">
      <alignment horizontal="center" vertical="bottom"/>
    </xf>
    <xf numFmtId="49" fontId="12" fillId="9" borderId="104" applyNumberFormat="1" applyFont="1" applyFill="1" applyBorder="1" applyAlignment="1" applyProtection="0">
      <alignment horizontal="center" vertical="bottom"/>
    </xf>
    <xf numFmtId="59" fontId="12" fillId="9" borderId="105" applyNumberFormat="1" applyFont="1" applyFill="1" applyBorder="1" applyAlignment="1" applyProtection="0">
      <alignment horizontal="center" vertical="bottom"/>
    </xf>
    <xf numFmtId="49" fontId="18" fillId="10" borderId="86" applyNumberFormat="1" applyFont="1" applyFill="1" applyBorder="1" applyAlignment="1" applyProtection="0">
      <alignment vertical="bottom"/>
    </xf>
    <xf numFmtId="0" fontId="18" fillId="10" borderId="104" applyNumberFormat="0" applyFont="1" applyFill="1" applyBorder="1" applyAlignment="1" applyProtection="0">
      <alignment vertical="bottom"/>
    </xf>
    <xf numFmtId="0" fontId="18" fillId="10" borderId="106" applyNumberFormat="0" applyFont="1" applyFill="1" applyBorder="1" applyAlignment="1" applyProtection="0">
      <alignment vertical="bottom"/>
    </xf>
    <xf numFmtId="59" fontId="19" fillId="10" borderId="21" applyNumberFormat="1" applyFont="1" applyFill="1" applyBorder="1" applyAlignment="1" applyProtection="0">
      <alignment horizontal="center" vertical="bottom"/>
    </xf>
    <xf numFmtId="49" fontId="19" fillId="10" borderId="21" applyNumberFormat="1" applyFont="1" applyFill="1" applyBorder="1" applyAlignment="1" applyProtection="0">
      <alignment horizontal="center" vertical="bottom"/>
    </xf>
    <xf numFmtId="59" fontId="19" fillId="10" borderId="18" applyNumberFormat="1" applyFont="1" applyFill="1" applyBorder="1" applyAlignment="1" applyProtection="0">
      <alignment horizontal="center" vertical="bottom"/>
    </xf>
    <xf numFmtId="49" fontId="4" fillId="11" borderId="86" applyNumberFormat="1" applyFont="1" applyFill="1" applyBorder="1" applyAlignment="1" applyProtection="0">
      <alignment vertical="bottom"/>
    </xf>
    <xf numFmtId="0" fontId="4" fillId="11" borderId="104" applyNumberFormat="0" applyFont="1" applyFill="1" applyBorder="1" applyAlignment="1" applyProtection="0">
      <alignment vertical="bottom"/>
    </xf>
    <xf numFmtId="59" fontId="12" fillId="11" borderId="104" applyNumberFormat="1" applyFont="1" applyFill="1" applyBorder="1" applyAlignment="1" applyProtection="0">
      <alignment horizontal="center" vertical="bottom"/>
    </xf>
    <xf numFmtId="49" fontId="12" fillId="11" borderId="104" applyNumberFormat="1" applyFont="1" applyFill="1" applyBorder="1" applyAlignment="1" applyProtection="0">
      <alignment horizontal="center" vertical="bottom"/>
    </xf>
    <xf numFmtId="59" fontId="12" fillId="11" borderId="105" applyNumberFormat="1" applyFont="1" applyFill="1" applyBorder="1" applyAlignment="1" applyProtection="0">
      <alignment horizontal="center" vertical="bottom"/>
    </xf>
    <xf numFmtId="49" fontId="4" fillId="12" borderId="86" applyNumberFormat="1" applyFont="1" applyFill="1" applyBorder="1" applyAlignment="1" applyProtection="0">
      <alignment vertical="bottom"/>
    </xf>
    <xf numFmtId="0" fontId="4" fillId="12" borderId="104" applyNumberFormat="0" applyFont="1" applyFill="1" applyBorder="1" applyAlignment="1" applyProtection="0">
      <alignment vertical="bottom"/>
    </xf>
    <xf numFmtId="59" fontId="12" fillId="12" borderId="104" applyNumberFormat="1" applyFont="1" applyFill="1" applyBorder="1" applyAlignment="1" applyProtection="0">
      <alignment horizontal="center" vertical="bottom"/>
    </xf>
    <xf numFmtId="49" fontId="12" fillId="12" borderId="104" applyNumberFormat="1" applyFont="1" applyFill="1" applyBorder="1" applyAlignment="1" applyProtection="0">
      <alignment horizontal="center" vertical="bottom"/>
    </xf>
    <xf numFmtId="59" fontId="12" fillId="12" borderId="105" applyNumberFormat="1" applyFont="1" applyFill="1" applyBorder="1" applyAlignment="1" applyProtection="0">
      <alignment horizontal="center" vertical="bottom"/>
    </xf>
    <xf numFmtId="49" fontId="4" fillId="12" borderId="107" applyNumberFormat="1" applyFont="1" applyFill="1" applyBorder="1" applyAlignment="1" applyProtection="0">
      <alignment vertical="bottom"/>
    </xf>
    <xf numFmtId="0" fontId="10" fillId="12" borderId="108" applyNumberFormat="0" applyFont="1" applyFill="1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fillId="2" borderId="109" applyNumberFormat="0" applyFont="1" applyFill="1" applyBorder="1" applyAlignment="1" applyProtection="0">
      <alignment vertical="bottom"/>
    </xf>
    <xf numFmtId="0" fontId="0" fillId="2" borderId="110" applyNumberFormat="0" applyFont="1" applyFill="1" applyBorder="1" applyAlignment="1" applyProtection="0">
      <alignment vertical="bottom"/>
    </xf>
    <xf numFmtId="0" fontId="0" fillId="2" borderId="111" applyNumberFormat="0" applyFont="1" applyFill="1" applyBorder="1" applyAlignment="1" applyProtection="0">
      <alignment vertical="bottom"/>
    </xf>
    <xf numFmtId="0" fontId="0" fillId="2" borderId="71" applyNumberFormat="0" applyFont="1" applyFill="1" applyBorder="1" applyAlignment="1" applyProtection="0">
      <alignment vertical="bottom"/>
    </xf>
    <xf numFmtId="0" fontId="0" fillId="2" borderId="40" applyNumberFormat="0" applyFont="1" applyFill="1" applyBorder="1" applyAlignment="1" applyProtection="0">
      <alignment vertical="bottom"/>
    </xf>
    <xf numFmtId="0" fontId="0" fillId="2" borderId="112" applyNumberFormat="0" applyFont="1" applyFill="1" applyBorder="1" applyAlignment="1" applyProtection="0">
      <alignment vertical="bottom"/>
    </xf>
    <xf numFmtId="0" fontId="0" fillId="2" borderId="113" applyNumberFormat="0" applyFont="1" applyFill="1" applyBorder="1" applyAlignment="1" applyProtection="0">
      <alignment vertical="bottom"/>
    </xf>
    <xf numFmtId="0" fontId="0" fillId="2" borderId="114" applyNumberFormat="0" applyFont="1" applyFill="1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</cellXfs>
  <cellStyles count="1">
    <cellStyle name="Normal" xfId="0" builtinId="0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0000"/>
      <rgbColor rgb="ffffff00"/>
      <rgbColor rgb="ffbd6427"/>
      <rgbColor rgb="ffbdd6ee"/>
      <rgbColor rgb="ffffe598"/>
      <rgbColor rgb="ff0563c1"/>
      <rgbColor rgb="ffc5deb5"/>
      <rgbColor rgb="ff7030a0"/>
      <rgbColor rgb="ff0070c0"/>
      <rgbColor rgb="ffffc000"/>
      <rgbColor rgb="ff002060"/>
      <rgbColor rgb="fff7caac"/>
      <rgbColor rgb="ff00b050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1.tif"/></Relationships>

</file>

<file path=xl/drawings/_rels/drawing3.xml.rels><?xml version="1.0" encoding="UTF-8"?>
<Relationships xmlns="http://schemas.openxmlformats.org/package/2006/relationships"><Relationship Id="rId1" Type="http://schemas.openxmlformats.org/officeDocument/2006/relationships/image" Target="../media/image2.tif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11</xdr:col>
      <xdr:colOff>88900</xdr:colOff>
      <xdr:row>0</xdr:row>
      <xdr:rowOff>0</xdr:rowOff>
    </xdr:from>
    <xdr:to>
      <xdr:col>12</xdr:col>
      <xdr:colOff>0</xdr:colOff>
      <xdr:row>5</xdr:row>
      <xdr:rowOff>0</xdr:rowOff>
    </xdr:to>
    <xdr:pic>
      <xdr:nvPicPr>
        <xdr:cNvPr id="2" name="image1.png" descr="image1.png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5270500" y="0"/>
          <a:ext cx="1905000" cy="5080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11</xdr:col>
      <xdr:colOff>0</xdr:colOff>
      <xdr:row>5</xdr:row>
      <xdr:rowOff>88900</xdr:rowOff>
    </xdr:from>
    <xdr:to>
      <xdr:col>11</xdr:col>
      <xdr:colOff>1746250</xdr:colOff>
      <xdr:row>7</xdr:row>
      <xdr:rowOff>63499</xdr:rowOff>
    </xdr:to>
    <xdr:pic>
      <xdr:nvPicPr>
        <xdr:cNvPr id="3" name="image2.png" descr="image2.png"/>
        <xdr:cNvPicPr>
          <a:picLocks noChangeAspect="1"/>
        </xdr:cNvPicPr>
      </xdr:nvPicPr>
      <xdr:blipFill>
        <a:blip r:embed="rId2">
          <a:extLst/>
        </a:blip>
        <a:srcRect l="0" t="27618" r="0" b="33810"/>
        <a:stretch>
          <a:fillRect/>
        </a:stretch>
      </xdr:blipFill>
      <xdr:spPr>
        <a:xfrm>
          <a:off x="5181600" y="596900"/>
          <a:ext cx="1746250" cy="3175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2</xdr:col>
      <xdr:colOff>0</xdr:colOff>
      <xdr:row>5</xdr:row>
      <xdr:rowOff>85725</xdr:rowOff>
    </xdr:from>
    <xdr:to>
      <xdr:col>5</xdr:col>
      <xdr:colOff>107950</xdr:colOff>
      <xdr:row>7</xdr:row>
      <xdr:rowOff>60324</xdr:rowOff>
    </xdr:to>
    <xdr:pic>
      <xdr:nvPicPr>
        <xdr:cNvPr id="4" name="image2.png" descr="image2.png"/>
        <xdr:cNvPicPr>
          <a:picLocks noChangeAspect="1"/>
        </xdr:cNvPicPr>
      </xdr:nvPicPr>
      <xdr:blipFill>
        <a:blip r:embed="rId2">
          <a:extLst/>
        </a:blip>
        <a:srcRect l="0" t="27618" r="0" b="33810"/>
        <a:stretch>
          <a:fillRect/>
        </a:stretch>
      </xdr:blipFill>
      <xdr:spPr>
        <a:xfrm>
          <a:off x="0" y="593725"/>
          <a:ext cx="1746250" cy="3175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2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0</xdr:col>
      <xdr:colOff>0</xdr:colOff>
      <xdr:row>0</xdr:row>
      <xdr:rowOff>0</xdr:rowOff>
    </xdr:from>
    <xdr:to>
      <xdr:col>13</xdr:col>
      <xdr:colOff>152400</xdr:colOff>
      <xdr:row>24</xdr:row>
      <xdr:rowOff>60959</xdr:rowOff>
    </xdr:to>
    <xdr:pic>
      <xdr:nvPicPr>
        <xdr:cNvPr id="6" name="image1.tif" descr="image1.tif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0" y="0"/>
          <a:ext cx="10058400" cy="402336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3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0</xdr:col>
      <xdr:colOff>0</xdr:colOff>
      <xdr:row>0</xdr:row>
      <xdr:rowOff>0</xdr:rowOff>
    </xdr:from>
    <xdr:to>
      <xdr:col>12</xdr:col>
      <xdr:colOff>482600</xdr:colOff>
      <xdr:row>41</xdr:row>
      <xdr:rowOff>63500</xdr:rowOff>
    </xdr:to>
    <xdr:pic>
      <xdr:nvPicPr>
        <xdr:cNvPr id="8" name="image2.tif" descr="image2.tif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0" y="0"/>
          <a:ext cx="9626600" cy="68326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Thème Office">
  <a:themeElements>
    <a:clrScheme name="Thèm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Thèm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hèm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</Relationships>
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3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AN98"/>
  <sheetViews>
    <sheetView workbookViewId="0" showGridLines="0" defaultGridColor="1"/>
  </sheetViews>
  <sheetFormatPr defaultColWidth="10.8333" defaultRowHeight="13" customHeight="1" outlineLevelRow="0" outlineLevelCol="0"/>
  <cols>
    <col min="1" max="2" hidden="1" width="10.8333" style="1" customWidth="1"/>
    <col min="3" max="3" width="12.5" style="1" customWidth="1"/>
    <col min="4" max="4" width="1.5" style="1" customWidth="1"/>
    <col min="5" max="10" width="7.5" style="1" customWidth="1"/>
    <col min="11" max="11" width="9" style="1" customWidth="1"/>
    <col min="12" max="12" width="26.1719" style="1" customWidth="1"/>
    <col min="13" max="13" width="14.1719" style="1" customWidth="1"/>
    <col min="14" max="14" width="4.5" style="1" customWidth="1"/>
    <col min="15" max="27" width="4.35156" style="1" customWidth="1"/>
    <col min="28" max="37" hidden="1" width="10.8333" style="1" customWidth="1"/>
    <col min="38" max="40" width="4.35156" style="1" customWidth="1"/>
    <col min="41" max="256" width="10.8516" style="1" customWidth="1"/>
  </cols>
  <sheetData>
    <row r="1" ht="8" customHeight="1">
      <c r="A1" s="2"/>
      <c r="B1" s="3"/>
      <c r="C1" t="s" s="4">
        <v>0</v>
      </c>
      <c r="D1" s="5"/>
      <c r="E1" s="5"/>
      <c r="F1" s="5"/>
      <c r="G1" s="5"/>
      <c r="H1" s="5"/>
      <c r="I1" s="5"/>
      <c r="J1" s="5"/>
      <c r="K1" s="6"/>
      <c r="L1" s="2"/>
      <c r="M1" t="s" s="4">
        <v>1</v>
      </c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8"/>
      <c r="AB1" s="9"/>
      <c r="AC1" s="10"/>
      <c r="AD1" s="10"/>
      <c r="AE1" s="10"/>
      <c r="AF1" s="10"/>
      <c r="AG1" s="10"/>
      <c r="AH1" s="10"/>
      <c r="AI1" s="10"/>
      <c r="AJ1" s="10"/>
      <c r="AK1" s="10"/>
      <c r="AL1" s="8"/>
      <c r="AM1" s="8"/>
      <c r="AN1" s="11"/>
    </row>
    <row r="2" ht="8" customHeight="1">
      <c r="A2" s="9"/>
      <c r="B2" s="10"/>
      <c r="C2" s="12"/>
      <c r="D2" s="12"/>
      <c r="E2" s="12"/>
      <c r="F2" s="12"/>
      <c r="G2" s="12"/>
      <c r="H2" s="12"/>
      <c r="I2" s="12"/>
      <c r="J2" s="12"/>
      <c r="K2" s="13"/>
      <c r="L2" s="9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5"/>
      <c r="AB2" s="9"/>
      <c r="AC2" s="10"/>
      <c r="AD2" s="10"/>
      <c r="AE2" s="10"/>
      <c r="AF2" s="10"/>
      <c r="AG2" s="10"/>
      <c r="AH2" s="10"/>
      <c r="AI2" s="10"/>
      <c r="AJ2" s="10"/>
      <c r="AK2" s="10"/>
      <c r="AL2" s="15"/>
      <c r="AM2" s="15"/>
      <c r="AN2" s="16"/>
    </row>
    <row r="3" ht="8" customHeight="1">
      <c r="A3" s="9"/>
      <c r="B3" s="10"/>
      <c r="C3" s="12"/>
      <c r="D3" s="12"/>
      <c r="E3" s="12"/>
      <c r="F3" s="12"/>
      <c r="G3" s="12"/>
      <c r="H3" s="12"/>
      <c r="I3" s="12"/>
      <c r="J3" s="12"/>
      <c r="K3" s="13"/>
      <c r="L3" s="9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  <c r="AB3" s="9"/>
      <c r="AC3" s="10"/>
      <c r="AD3" s="10"/>
      <c r="AE3" s="10"/>
      <c r="AF3" s="10"/>
      <c r="AG3" s="10"/>
      <c r="AH3" s="10"/>
      <c r="AI3" s="10"/>
      <c r="AJ3" s="10"/>
      <c r="AK3" s="10"/>
      <c r="AL3" s="15"/>
      <c r="AM3" s="15"/>
      <c r="AN3" s="16"/>
    </row>
    <row r="4" ht="8" customHeight="1">
      <c r="A4" s="9"/>
      <c r="B4" s="10"/>
      <c r="C4" s="12"/>
      <c r="D4" s="12"/>
      <c r="E4" s="12"/>
      <c r="F4" s="12"/>
      <c r="G4" s="12"/>
      <c r="H4" s="12"/>
      <c r="I4" s="12"/>
      <c r="J4" s="12"/>
      <c r="K4" s="13"/>
      <c r="L4" s="9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5"/>
      <c r="AB4" s="9"/>
      <c r="AC4" s="10"/>
      <c r="AD4" s="10"/>
      <c r="AE4" s="10"/>
      <c r="AF4" s="10"/>
      <c r="AG4" s="10"/>
      <c r="AH4" s="10"/>
      <c r="AI4" s="10"/>
      <c r="AJ4" s="10"/>
      <c r="AK4" s="10"/>
      <c r="AL4" s="15"/>
      <c r="AM4" s="15"/>
      <c r="AN4" s="16"/>
    </row>
    <row r="5" ht="8" customHeight="1">
      <c r="A5" s="9"/>
      <c r="B5" s="10"/>
      <c r="C5" s="12"/>
      <c r="D5" s="12"/>
      <c r="E5" s="12"/>
      <c r="F5" s="12"/>
      <c r="G5" s="12"/>
      <c r="H5" s="12"/>
      <c r="I5" s="12"/>
      <c r="J5" s="12"/>
      <c r="K5" s="13"/>
      <c r="L5" s="9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5"/>
      <c r="AB5" s="9"/>
      <c r="AC5" s="10"/>
      <c r="AD5" s="10"/>
      <c r="AE5" s="10"/>
      <c r="AF5" s="10"/>
      <c r="AG5" s="10"/>
      <c r="AH5" s="10"/>
      <c r="AI5" s="10"/>
      <c r="AJ5" s="10"/>
      <c r="AK5" s="10"/>
      <c r="AL5" s="15"/>
      <c r="AM5" s="15"/>
      <c r="AN5" s="16"/>
    </row>
    <row r="6" ht="9" customHeight="1">
      <c r="A6" s="17"/>
      <c r="B6" s="18"/>
      <c r="C6" s="19"/>
      <c r="D6" s="19"/>
      <c r="E6" s="19"/>
      <c r="F6" s="19"/>
      <c r="G6" s="19"/>
      <c r="H6" s="19"/>
      <c r="I6" s="19"/>
      <c r="J6" s="19"/>
      <c r="K6" s="20"/>
      <c r="L6" s="17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15"/>
      <c r="AB6" s="17"/>
      <c r="AC6" s="18"/>
      <c r="AD6" s="18"/>
      <c r="AE6" s="18"/>
      <c r="AF6" s="18"/>
      <c r="AG6" s="18"/>
      <c r="AH6" s="18"/>
      <c r="AI6" s="18"/>
      <c r="AJ6" s="18"/>
      <c r="AK6" s="18"/>
      <c r="AL6" s="15"/>
      <c r="AM6" s="15"/>
      <c r="AN6" s="16"/>
    </row>
    <row r="7" ht="18" customHeight="1">
      <c r="A7" s="17"/>
      <c r="B7" s="18"/>
      <c r="C7" s="19"/>
      <c r="D7" s="19"/>
      <c r="E7" s="19"/>
      <c r="F7" s="19"/>
      <c r="G7" s="19"/>
      <c r="H7" s="19"/>
      <c r="I7" s="19"/>
      <c r="J7" s="19"/>
      <c r="K7" s="20"/>
      <c r="L7" s="17"/>
      <c r="M7" t="s" s="22">
        <v>2</v>
      </c>
      <c r="N7" s="23"/>
      <c r="O7" s="23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5"/>
      <c r="AB7" s="17"/>
      <c r="AC7" s="18"/>
      <c r="AD7" s="18"/>
      <c r="AE7" s="18"/>
      <c r="AF7" s="18"/>
      <c r="AG7" s="18"/>
      <c r="AH7" s="18"/>
      <c r="AI7" s="18"/>
      <c r="AJ7" s="18"/>
      <c r="AK7" s="18"/>
      <c r="AL7" s="25"/>
      <c r="AM7" s="25"/>
      <c r="AN7" s="26"/>
    </row>
    <row r="8" ht="18" customHeight="1">
      <c r="A8" s="17"/>
      <c r="B8" s="18"/>
      <c r="C8" s="19"/>
      <c r="D8" s="19"/>
      <c r="E8" s="19"/>
      <c r="F8" s="19"/>
      <c r="G8" s="19"/>
      <c r="H8" s="19"/>
      <c r="I8" s="19"/>
      <c r="J8" s="19"/>
      <c r="K8" s="20"/>
      <c r="L8" s="17"/>
      <c r="M8" t="s" s="22">
        <v>3</v>
      </c>
      <c r="N8" s="23"/>
      <c r="O8" s="23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5"/>
      <c r="AB8" s="17"/>
      <c r="AC8" s="18"/>
      <c r="AD8" s="18"/>
      <c r="AE8" s="18"/>
      <c r="AF8" s="18"/>
      <c r="AG8" s="18"/>
      <c r="AH8" s="18"/>
      <c r="AI8" s="18"/>
      <c r="AJ8" s="18"/>
      <c r="AK8" s="18"/>
      <c r="AL8" s="25"/>
      <c r="AM8" s="25"/>
      <c r="AN8" s="26"/>
    </row>
    <row r="9" ht="18" customHeight="1">
      <c r="A9" s="17"/>
      <c r="B9" s="18"/>
      <c r="C9" s="19"/>
      <c r="D9" s="19"/>
      <c r="E9" s="19"/>
      <c r="F9" s="19"/>
      <c r="G9" s="19"/>
      <c r="H9" s="19"/>
      <c r="I9" s="19"/>
      <c r="J9" s="19"/>
      <c r="K9" s="20"/>
      <c r="L9" s="17"/>
      <c r="M9" s="23"/>
      <c r="N9" s="23"/>
      <c r="O9" s="23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5"/>
      <c r="AB9" s="17"/>
      <c r="AC9" s="18"/>
      <c r="AD9" s="18"/>
      <c r="AE9" s="18"/>
      <c r="AF9" s="18"/>
      <c r="AG9" s="18"/>
      <c r="AH9" s="18"/>
      <c r="AI9" s="18"/>
      <c r="AJ9" s="18"/>
      <c r="AK9" s="18"/>
      <c r="AL9" s="25"/>
      <c r="AM9" s="25"/>
      <c r="AN9" s="26"/>
    </row>
    <row r="10" ht="18" customHeight="1">
      <c r="A10" t="s" s="28">
        <v>4</v>
      </c>
      <c r="B10" s="29"/>
      <c r="C10" s="29"/>
      <c r="D10" s="29"/>
      <c r="E10" s="29"/>
      <c r="F10" s="29"/>
      <c r="G10" s="29"/>
      <c r="H10" s="29"/>
      <c r="I10" s="29"/>
      <c r="J10" s="29"/>
      <c r="K10" s="30"/>
      <c r="L10" s="31"/>
      <c r="M10" t="s" s="22">
        <v>5</v>
      </c>
      <c r="N10" s="23"/>
      <c r="O10" s="23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5"/>
      <c r="AB10" s="17"/>
      <c r="AC10" s="18"/>
      <c r="AD10" s="18"/>
      <c r="AE10" s="18"/>
      <c r="AF10" s="18"/>
      <c r="AG10" s="18"/>
      <c r="AH10" s="18"/>
      <c r="AI10" s="18"/>
      <c r="AJ10" s="18"/>
      <c r="AK10" s="18"/>
      <c r="AL10" s="25"/>
      <c r="AM10" s="25"/>
      <c r="AN10" s="26"/>
    </row>
    <row r="11" ht="8" customHeight="1">
      <c r="A11" s="32"/>
      <c r="B11" s="33"/>
      <c r="C11" s="33"/>
      <c r="D11" s="33"/>
      <c r="E11" s="33"/>
      <c r="F11" s="33"/>
      <c r="G11" s="33"/>
      <c r="H11" s="33"/>
      <c r="I11" s="33"/>
      <c r="J11" s="33"/>
      <c r="K11" s="34"/>
      <c r="L11" s="35"/>
      <c r="M11" s="10"/>
      <c r="N11" s="10"/>
      <c r="O11" s="10"/>
      <c r="P11" s="36"/>
      <c r="Q11" s="36"/>
      <c r="R11" s="36"/>
      <c r="S11" s="37"/>
      <c r="T11" s="36"/>
      <c r="U11" s="36"/>
      <c r="V11" s="36"/>
      <c r="W11" s="36"/>
      <c r="X11" s="36"/>
      <c r="Y11" s="36"/>
      <c r="Z11" s="37"/>
      <c r="AA11" s="38"/>
      <c r="AB11" s="9"/>
      <c r="AC11" s="10"/>
      <c r="AD11" s="10"/>
      <c r="AE11" s="10"/>
      <c r="AF11" s="10"/>
      <c r="AG11" s="10"/>
      <c r="AH11" s="10"/>
      <c r="AI11" s="10"/>
      <c r="AJ11" s="10"/>
      <c r="AK11" s="10"/>
      <c r="AL11" s="38"/>
      <c r="AM11" s="38"/>
      <c r="AN11" s="39"/>
    </row>
    <row r="12" ht="17" customHeight="1">
      <c r="A12" s="35"/>
      <c r="B12" s="40"/>
      <c r="C12" s="40"/>
      <c r="D12" s="41"/>
      <c r="E12" s="41"/>
      <c r="F12" s="41"/>
      <c r="G12" s="41"/>
      <c r="H12" s="41"/>
      <c r="I12" s="41"/>
      <c r="J12" s="41"/>
      <c r="K12" s="42"/>
      <c r="L12" s="35"/>
      <c r="M12" s="10"/>
      <c r="N12" s="10"/>
      <c r="O12" s="43"/>
      <c r="P12" t="s" s="44">
        <v>6</v>
      </c>
      <c r="Q12" s="45"/>
      <c r="R12" s="45"/>
      <c r="S12" s="46"/>
      <c r="T12" t="s" s="47">
        <v>7</v>
      </c>
      <c r="U12" s="48"/>
      <c r="V12" s="49"/>
      <c r="W12" t="s" s="50">
        <v>8</v>
      </c>
      <c r="X12" s="51"/>
      <c r="Y12" s="52"/>
      <c r="Z12" s="9"/>
      <c r="AA12" s="38"/>
      <c r="AB12" s="9"/>
      <c r="AC12" s="10"/>
      <c r="AD12" s="10"/>
      <c r="AE12" s="10"/>
      <c r="AF12" s="10"/>
      <c r="AG12" s="10"/>
      <c r="AH12" s="10"/>
      <c r="AI12" s="10"/>
      <c r="AJ12" s="10"/>
      <c r="AK12" s="10"/>
      <c r="AL12" s="38"/>
      <c r="AM12" s="38"/>
      <c r="AN12" s="39"/>
    </row>
    <row r="13" ht="33" customHeight="1">
      <c r="A13" s="53"/>
      <c r="B13" s="54"/>
      <c r="C13" s="55"/>
      <c r="D13" s="56"/>
      <c r="E13" t="s" s="56">
        <v>9</v>
      </c>
      <c r="F13" t="s" s="56">
        <v>10</v>
      </c>
      <c r="G13" t="s" s="56">
        <v>11</v>
      </c>
      <c r="H13" t="s" s="56">
        <v>12</v>
      </c>
      <c r="I13" t="s" s="56">
        <v>13</v>
      </c>
      <c r="J13" t="s" s="56">
        <v>14</v>
      </c>
      <c r="K13" t="s" s="57">
        <v>15</v>
      </c>
      <c r="L13" t="s" s="58">
        <v>16</v>
      </c>
      <c r="M13" s="10"/>
      <c r="N13" s="10"/>
      <c r="O13" s="59"/>
      <c r="P13" s="60"/>
      <c r="Q13" s="61"/>
      <c r="R13" s="62"/>
      <c r="S13" s="63"/>
      <c r="T13" s="64"/>
      <c r="U13" s="65"/>
      <c r="V13" s="66"/>
      <c r="W13" t="s" s="67">
        <f>IF(T13&lt;&gt;"",T13+P13,"")</f>
      </c>
      <c r="X13" s="68"/>
      <c r="Y13" s="69"/>
      <c r="Z13" s="9"/>
      <c r="AA13" s="38"/>
      <c r="AB13" s="70">
        <f>TODAY()</f>
        <v>44677</v>
      </c>
      <c r="AC13" s="10"/>
      <c r="AD13" s="10"/>
      <c r="AE13" s="10"/>
      <c r="AF13" s="10"/>
      <c r="AG13" s="10"/>
      <c r="AH13" s="10"/>
      <c r="AI13" s="10"/>
      <c r="AJ13" s="10"/>
      <c r="AK13" s="10"/>
      <c r="AL13" s="38"/>
      <c r="AM13" s="38"/>
      <c r="AN13" s="39"/>
    </row>
    <row r="14" ht="19.5" customHeight="1">
      <c r="A14" s="53"/>
      <c r="B14" s="54"/>
      <c r="C14" s="55"/>
      <c r="D14" s="71"/>
      <c r="E14" s="71"/>
      <c r="F14" s="71"/>
      <c r="G14" s="71"/>
      <c r="H14" s="71"/>
      <c r="I14" s="71"/>
      <c r="J14" s="71"/>
      <c r="K14" s="72"/>
      <c r="L14" t="s" s="73">
        <v>17</v>
      </c>
      <c r="M14" s="10"/>
      <c r="N14" s="10"/>
      <c r="O14" s="10"/>
      <c r="P14" s="74"/>
      <c r="Q14" s="74"/>
      <c r="R14" s="74"/>
      <c r="S14" s="10"/>
      <c r="T14" s="75"/>
      <c r="U14" s="75"/>
      <c r="V14" s="75"/>
      <c r="W14" s="76"/>
      <c r="X14" s="76"/>
      <c r="Y14" s="76"/>
      <c r="Z14" s="10"/>
      <c r="AA14" s="38"/>
      <c r="AB14" s="70"/>
      <c r="AC14" s="10"/>
      <c r="AD14" s="10"/>
      <c r="AE14" s="10"/>
      <c r="AF14" s="10"/>
      <c r="AG14" s="10"/>
      <c r="AH14" s="10"/>
      <c r="AI14" s="10"/>
      <c r="AJ14" s="10"/>
      <c r="AK14" s="10"/>
      <c r="AL14" s="38"/>
      <c r="AM14" s="38"/>
      <c r="AN14" s="39"/>
    </row>
    <row r="15" ht="17" customHeight="1">
      <c r="A15" s="77"/>
      <c r="B15" s="78"/>
      <c r="C15" s="79"/>
      <c r="D15" s="71"/>
      <c r="E15" s="71"/>
      <c r="F15" s="71"/>
      <c r="G15" s="71"/>
      <c r="H15" s="71"/>
      <c r="I15" s="71"/>
      <c r="J15" s="71"/>
      <c r="K15" s="72"/>
      <c r="L15" s="80"/>
      <c r="M15" s="81"/>
      <c r="N15" s="82"/>
      <c r="O15" s="83"/>
      <c r="P15" s="83"/>
      <c r="Q15" s="83"/>
      <c r="R15" s="83"/>
      <c r="S15" s="83"/>
      <c r="T15" s="83"/>
      <c r="U15" s="84"/>
      <c r="V15" s="84"/>
      <c r="W15" s="84"/>
      <c r="X15" s="84"/>
      <c r="Y15" s="84"/>
      <c r="Z15" s="10"/>
      <c r="AA15" s="38"/>
      <c r="AB15" s="85"/>
      <c r="AC15" s="86"/>
      <c r="AD15" s="86"/>
      <c r="AE15" s="86"/>
      <c r="AF15" s="10"/>
      <c r="AG15" s="10"/>
      <c r="AH15" s="10"/>
      <c r="AI15" s="10"/>
      <c r="AJ15" s="10"/>
      <c r="AK15" s="10"/>
      <c r="AL15" s="38"/>
      <c r="AM15" s="38"/>
      <c r="AN15" s="39"/>
    </row>
    <row r="16" ht="18" customHeight="1">
      <c r="A16" t="s" s="87">
        <v>18</v>
      </c>
      <c r="B16" s="88"/>
      <c r="C16" s="89"/>
      <c r="D16" s="90"/>
      <c r="E16" s="90">
        <v>15</v>
      </c>
      <c r="F16" s="90">
        <v>25</v>
      </c>
      <c r="G16" s="90">
        <v>60</v>
      </c>
      <c r="H16" s="90"/>
      <c r="I16" t="s" s="91">
        <v>19</v>
      </c>
      <c r="J16" s="90"/>
      <c r="K16" s="92">
        <v>350</v>
      </c>
      <c r="L16" t="s" s="93">
        <v>18</v>
      </c>
      <c r="M16" t="s" s="94">
        <v>20</v>
      </c>
      <c r="N16" s="95"/>
      <c r="O16" s="96"/>
      <c r="P16" s="10"/>
      <c r="Q16" s="10"/>
      <c r="R16" s="10"/>
      <c r="S16" s="10"/>
      <c r="T16" s="10"/>
      <c r="U16" t="s" s="97">
        <v>21</v>
      </c>
      <c r="V16" s="98"/>
      <c r="W16" s="99"/>
      <c r="X16" s="98"/>
      <c r="Y16" s="99"/>
      <c r="Z16" s="10"/>
      <c r="AA16" s="38"/>
      <c r="AB16" s="100">
        <f>N16</f>
        <v>0</v>
      </c>
      <c r="AC16" s="101">
        <f>HLOOKUP($P$13,$AE$76:$AK$98,2,FALSE)</f>
      </c>
      <c r="AD16" s="101">
        <f>AB16*AC16</f>
      </c>
      <c r="AE16" s="102">
        <f>K16*AB16</f>
        <v>0</v>
      </c>
      <c r="AF16" s="103"/>
      <c r="AG16" s="104">
        <v>1</v>
      </c>
      <c r="AH16" s="104">
        <v>8</v>
      </c>
      <c r="AI16" s="104">
        <v>0</v>
      </c>
      <c r="AJ16" s="10"/>
      <c r="AK16" s="10"/>
      <c r="AL16" s="38"/>
      <c r="AM16" s="38"/>
      <c r="AN16" s="39"/>
    </row>
    <row r="17" ht="18" customHeight="1">
      <c r="A17" t="s" s="87">
        <v>22</v>
      </c>
      <c r="B17" s="88"/>
      <c r="C17" s="89"/>
      <c r="D17" s="90"/>
      <c r="E17" s="90">
        <v>15</v>
      </c>
      <c r="F17" s="90">
        <v>25</v>
      </c>
      <c r="G17" s="90">
        <v>60</v>
      </c>
      <c r="H17" s="90"/>
      <c r="I17" t="s" s="91">
        <v>19</v>
      </c>
      <c r="J17" s="90"/>
      <c r="K17" s="92">
        <v>350</v>
      </c>
      <c r="L17" t="s" s="93">
        <v>22</v>
      </c>
      <c r="M17" t="s" s="94">
        <v>20</v>
      </c>
      <c r="N17" s="105"/>
      <c r="O17" s="96"/>
      <c r="P17" s="10"/>
      <c r="Q17" s="10"/>
      <c r="R17" s="10"/>
      <c r="S17" s="10"/>
      <c r="T17" s="10"/>
      <c r="U17" s="59"/>
      <c r="V17" s="106"/>
      <c r="W17" t="s" s="107">
        <v>23</v>
      </c>
      <c r="X17" s="106"/>
      <c r="Y17" t="s" s="108">
        <v>24</v>
      </c>
      <c r="Z17" s="10"/>
      <c r="AA17" s="38"/>
      <c r="AB17" s="100">
        <f>N17</f>
        <v>0</v>
      </c>
      <c r="AC17" s="101">
        <f>HLOOKUP($P$13,$AE$76:$AK$98,3,FALSE)</f>
      </c>
      <c r="AD17" s="101">
        <f>AB17*AC17</f>
      </c>
      <c r="AE17" s="102">
        <f>K17*AB17</f>
        <v>0</v>
      </c>
      <c r="AF17" s="103"/>
      <c r="AG17" s="104">
        <v>2</v>
      </c>
      <c r="AH17" s="104">
        <v>9</v>
      </c>
      <c r="AI17" s="104">
        <v>5</v>
      </c>
      <c r="AJ17" s="10"/>
      <c r="AK17" s="10"/>
      <c r="AL17" s="38"/>
      <c r="AM17" s="38"/>
      <c r="AN17" s="39"/>
    </row>
    <row r="18" ht="8" customHeight="1">
      <c r="A18" s="109"/>
      <c r="B18" s="110"/>
      <c r="C18" s="110"/>
      <c r="D18" s="111"/>
      <c r="E18" s="111"/>
      <c r="F18" s="111"/>
      <c r="G18" s="111"/>
      <c r="H18" s="111"/>
      <c r="I18" s="111"/>
      <c r="J18" s="111"/>
      <c r="K18" s="112"/>
      <c r="L18" s="109"/>
      <c r="M18" s="113"/>
      <c r="N18" s="114"/>
      <c r="O18" s="81"/>
      <c r="P18" s="81"/>
      <c r="Q18" s="81"/>
      <c r="R18" s="81"/>
      <c r="S18" s="81"/>
      <c r="T18" s="81"/>
      <c r="U18" s="81"/>
      <c r="V18" s="114"/>
      <c r="W18" s="81"/>
      <c r="X18" s="114"/>
      <c r="Y18" s="81"/>
      <c r="Z18" s="81"/>
      <c r="AA18" s="115"/>
      <c r="AB18" s="116"/>
      <c r="AC18" s="117"/>
      <c r="AD18" s="117"/>
      <c r="AE18" s="117"/>
      <c r="AF18" s="10"/>
      <c r="AG18" s="104">
        <v>7</v>
      </c>
      <c r="AH18" s="104">
        <v>10</v>
      </c>
      <c r="AI18" s="104">
        <v>10</v>
      </c>
      <c r="AJ18" s="10"/>
      <c r="AK18" s="10"/>
      <c r="AL18" s="115"/>
      <c r="AM18" s="115"/>
      <c r="AN18" s="118"/>
    </row>
    <row r="19" ht="20" customHeight="1">
      <c r="A19" s="119"/>
      <c r="B19" s="120"/>
      <c r="C19" s="120"/>
      <c r="D19" s="121"/>
      <c r="E19" s="121"/>
      <c r="F19" s="121"/>
      <c r="G19" s="121"/>
      <c r="H19" s="121"/>
      <c r="I19" s="121"/>
      <c r="J19" s="121"/>
      <c r="K19" s="122"/>
      <c r="L19" s="123"/>
      <c r="M19" t="s" s="124">
        <v>25</v>
      </c>
      <c r="N19" t="s" s="125">
        <v>26</v>
      </c>
      <c r="O19" t="s" s="125">
        <v>27</v>
      </c>
      <c r="P19" t="s" s="125">
        <v>28</v>
      </c>
      <c r="Q19" t="s" s="125">
        <v>29</v>
      </c>
      <c r="R19" t="s" s="125">
        <v>30</v>
      </c>
      <c r="S19" t="s" s="125">
        <v>31</v>
      </c>
      <c r="T19" t="s" s="125">
        <v>32</v>
      </c>
      <c r="U19" t="s" s="125">
        <v>33</v>
      </c>
      <c r="V19" t="s" s="125">
        <v>34</v>
      </c>
      <c r="W19" t="s" s="125">
        <v>35</v>
      </c>
      <c r="X19" t="s" s="125">
        <v>36</v>
      </c>
      <c r="Y19" t="s" s="126">
        <v>37</v>
      </c>
      <c r="Z19" s="127"/>
      <c r="AA19" s="128"/>
      <c r="AB19" s="129"/>
      <c r="AC19" s="86"/>
      <c r="AD19" s="86"/>
      <c r="AE19" s="86"/>
      <c r="AF19" s="10"/>
      <c r="AG19" s="104">
        <v>14</v>
      </c>
      <c r="AH19" s="104">
        <v>11</v>
      </c>
      <c r="AI19" s="104">
        <v>15</v>
      </c>
      <c r="AJ19" s="10"/>
      <c r="AK19" s="43"/>
      <c r="AL19" s="130"/>
      <c r="AM19" s="130"/>
      <c r="AN19" s="131"/>
    </row>
    <row r="20" ht="17" customHeight="1">
      <c r="A20" t="s" s="132">
        <v>38</v>
      </c>
      <c r="B20" s="133"/>
      <c r="C20" s="134"/>
      <c r="D20" s="135"/>
      <c r="E20" s="135">
        <v>15</v>
      </c>
      <c r="F20" s="135">
        <v>28</v>
      </c>
      <c r="G20" s="135">
        <v>40</v>
      </c>
      <c r="H20" s="135"/>
      <c r="I20" t="s" s="124">
        <v>19</v>
      </c>
      <c r="J20" s="135"/>
      <c r="K20" s="92">
        <v>190</v>
      </c>
      <c r="L20" t="s" s="136">
        <v>38</v>
      </c>
      <c r="M20" t="s" s="137">
        <v>20</v>
      </c>
      <c r="N20" s="138"/>
      <c r="O20" s="139"/>
      <c r="P20" s="139"/>
      <c r="Q20" s="139"/>
      <c r="R20" s="139"/>
      <c r="S20" s="139"/>
      <c r="T20" s="139"/>
      <c r="U20" s="139"/>
      <c r="V20" s="139"/>
      <c r="W20" s="139"/>
      <c r="X20" s="140"/>
      <c r="Y20" s="141"/>
      <c r="Z20" s="142"/>
      <c r="AA20" s="143"/>
      <c r="AB20" s="144">
        <f>SUM(N20:X20)</f>
        <v>0</v>
      </c>
      <c r="AC20" s="145">
        <f>HLOOKUP($P$13,$AE$76:$AK$98,4,FALSE)</f>
      </c>
      <c r="AD20" s="145">
        <f>AB20*AC20</f>
      </c>
      <c r="AE20" s="146">
        <f>K20*AB20</f>
        <v>0</v>
      </c>
      <c r="AF20" s="103"/>
      <c r="AG20" s="104">
        <v>21</v>
      </c>
      <c r="AH20" s="104">
        <v>12</v>
      </c>
      <c r="AI20" s="104">
        <v>20</v>
      </c>
      <c r="AJ20" s="10"/>
      <c r="AK20" s="43"/>
      <c r="AL20" s="130"/>
      <c r="AM20" s="130"/>
      <c r="AN20" s="131"/>
    </row>
    <row r="21" ht="16" customHeight="1">
      <c r="A21" t="s" s="132">
        <v>39</v>
      </c>
      <c r="B21" s="133"/>
      <c r="C21" s="134"/>
      <c r="D21" s="135"/>
      <c r="E21" s="135">
        <v>25</v>
      </c>
      <c r="F21" s="135">
        <v>48</v>
      </c>
      <c r="G21" s="135">
        <v>60</v>
      </c>
      <c r="H21" s="135"/>
      <c r="I21" t="s" s="124">
        <v>19</v>
      </c>
      <c r="J21" s="135"/>
      <c r="K21" s="92">
        <v>300</v>
      </c>
      <c r="L21" t="s" s="136">
        <v>39</v>
      </c>
      <c r="M21" t="s" s="137">
        <v>20</v>
      </c>
      <c r="N21" s="147"/>
      <c r="O21" s="148"/>
      <c r="P21" s="148"/>
      <c r="Q21" s="148"/>
      <c r="R21" s="148"/>
      <c r="S21" s="148"/>
      <c r="T21" s="148"/>
      <c r="U21" s="148"/>
      <c r="V21" s="148"/>
      <c r="W21" s="148"/>
      <c r="X21" s="149"/>
      <c r="Y21" s="141"/>
      <c r="Z21" s="142"/>
      <c r="AA21" s="143"/>
      <c r="AB21" s="144">
        <f>SUM(N21:X21)</f>
        <v>0</v>
      </c>
      <c r="AC21" s="145">
        <f>HLOOKUP($P$13,$AE$76:$AK$98,5,FALSE)</f>
      </c>
      <c r="AD21" s="145">
        <f>AB21*AC21</f>
      </c>
      <c r="AE21" s="146">
        <f>K21*AB21</f>
        <v>0</v>
      </c>
      <c r="AF21" s="103"/>
      <c r="AG21" s="104">
        <v>30</v>
      </c>
      <c r="AH21" s="104">
        <v>13</v>
      </c>
      <c r="AI21" s="104">
        <v>25</v>
      </c>
      <c r="AJ21" s="10"/>
      <c r="AK21" s="43"/>
      <c r="AL21" s="130"/>
      <c r="AM21" s="130"/>
      <c r="AN21" s="131"/>
    </row>
    <row r="22" ht="16" customHeight="1">
      <c r="A22" t="s" s="132">
        <v>40</v>
      </c>
      <c r="B22" s="133"/>
      <c r="C22" s="134"/>
      <c r="D22" s="135"/>
      <c r="E22" s="135">
        <v>40</v>
      </c>
      <c r="F22" s="135">
        <v>80</v>
      </c>
      <c r="G22" s="135">
        <v>100</v>
      </c>
      <c r="H22" s="135"/>
      <c r="I22" t="s" s="124">
        <v>19</v>
      </c>
      <c r="J22" s="135"/>
      <c r="K22" s="92">
        <v>300</v>
      </c>
      <c r="L22" t="s" s="136">
        <v>41</v>
      </c>
      <c r="M22" t="s" s="137">
        <v>20</v>
      </c>
      <c r="N22" s="147"/>
      <c r="O22" s="148"/>
      <c r="P22" s="148"/>
      <c r="Q22" s="148"/>
      <c r="R22" s="148"/>
      <c r="S22" s="148"/>
      <c r="T22" s="148"/>
      <c r="U22" s="148"/>
      <c r="V22" s="148"/>
      <c r="W22" s="148"/>
      <c r="X22" s="149"/>
      <c r="Y22" s="141"/>
      <c r="Z22" s="142"/>
      <c r="AA22" s="143"/>
      <c r="AB22" s="144">
        <f>SUM(N22:X22)</f>
        <v>0</v>
      </c>
      <c r="AC22" s="145">
        <f>HLOOKUP($P$13,$AE$76:$AK$98,6,FALSE)</f>
      </c>
      <c r="AD22" s="145">
        <f>AB22*AC22</f>
      </c>
      <c r="AE22" s="146">
        <f>K22*AB22</f>
        <v>0</v>
      </c>
      <c r="AF22" s="103"/>
      <c r="AG22" s="10"/>
      <c r="AH22" s="104">
        <v>14</v>
      </c>
      <c r="AI22" s="104">
        <v>30</v>
      </c>
      <c r="AJ22" s="10"/>
      <c r="AK22" s="43"/>
      <c r="AL22" s="130"/>
      <c r="AM22" s="130"/>
      <c r="AN22" s="131"/>
    </row>
    <row r="23" ht="17" customHeight="1">
      <c r="A23" t="s" s="132">
        <v>42</v>
      </c>
      <c r="B23" s="133"/>
      <c r="C23" s="134"/>
      <c r="D23" s="135"/>
      <c r="E23" s="135">
        <v>60</v>
      </c>
      <c r="F23" s="135">
        <v>120</v>
      </c>
      <c r="G23" s="135">
        <v>200</v>
      </c>
      <c r="H23" s="135"/>
      <c r="I23" t="s" s="124">
        <v>19</v>
      </c>
      <c r="J23" s="135"/>
      <c r="K23" s="92">
        <v>700</v>
      </c>
      <c r="L23" t="s" s="136">
        <v>42</v>
      </c>
      <c r="M23" t="s" s="137">
        <v>20</v>
      </c>
      <c r="N23" s="150"/>
      <c r="O23" s="151"/>
      <c r="P23" s="151"/>
      <c r="Q23" s="151"/>
      <c r="R23" s="151"/>
      <c r="S23" s="151"/>
      <c r="T23" s="151"/>
      <c r="U23" s="151"/>
      <c r="V23" s="151"/>
      <c r="W23" s="151"/>
      <c r="X23" s="152"/>
      <c r="Y23" s="153"/>
      <c r="Z23" s="154"/>
      <c r="AA23" s="155"/>
      <c r="AB23" s="144">
        <f>SUM(N23:X23)</f>
        <v>0</v>
      </c>
      <c r="AC23" s="145">
        <f>HLOOKUP($P$13,$AE$76:$AK$98,7,FALSE)</f>
      </c>
      <c r="AD23" s="145">
        <f>AB23*AC23</f>
      </c>
      <c r="AE23" s="146">
        <f>K23*AB23</f>
        <v>0</v>
      </c>
      <c r="AF23" s="103"/>
      <c r="AG23" s="10"/>
      <c r="AH23" s="104">
        <v>15</v>
      </c>
      <c r="AI23" s="104">
        <v>35</v>
      </c>
      <c r="AJ23" s="10"/>
      <c r="AK23" s="43"/>
      <c r="AL23" s="130"/>
      <c r="AM23" s="130"/>
      <c r="AN23" s="131"/>
    </row>
    <row r="24" ht="8" customHeight="1">
      <c r="A24" s="109"/>
      <c r="B24" s="110"/>
      <c r="C24" s="110"/>
      <c r="D24" s="111"/>
      <c r="E24" s="111"/>
      <c r="F24" s="111"/>
      <c r="G24" s="111"/>
      <c r="H24" s="111"/>
      <c r="I24" s="111"/>
      <c r="J24" s="111"/>
      <c r="K24" s="112"/>
      <c r="L24" s="109"/>
      <c r="M24" s="113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56"/>
      <c r="Y24" s="3"/>
      <c r="Z24" s="3"/>
      <c r="AA24" s="157"/>
      <c r="AB24" s="116"/>
      <c r="AC24" s="117"/>
      <c r="AD24" s="117"/>
      <c r="AE24" s="117"/>
      <c r="AF24" s="10"/>
      <c r="AG24" s="10"/>
      <c r="AH24" s="104">
        <v>16</v>
      </c>
      <c r="AI24" s="104">
        <v>40</v>
      </c>
      <c r="AJ24" s="10"/>
      <c r="AK24" s="10"/>
      <c r="AL24" s="157"/>
      <c r="AM24" s="157"/>
      <c r="AN24" s="158"/>
    </row>
    <row r="25" ht="16" customHeight="1">
      <c r="A25" s="119"/>
      <c r="B25" s="120"/>
      <c r="C25" s="120"/>
      <c r="D25" s="159"/>
      <c r="E25" s="159"/>
      <c r="F25" s="159"/>
      <c r="G25" s="159"/>
      <c r="H25" s="159"/>
      <c r="I25" s="159"/>
      <c r="J25" s="159"/>
      <c r="K25" s="160"/>
      <c r="L25" s="123"/>
      <c r="M25" t="s" s="161">
        <v>25</v>
      </c>
      <c r="N25" t="s" s="162">
        <v>43</v>
      </c>
      <c r="O25" t="s" s="162">
        <v>44</v>
      </c>
      <c r="P25" t="s" s="162">
        <v>45</v>
      </c>
      <c r="Q25" t="s" s="162">
        <v>46</v>
      </c>
      <c r="R25" t="s" s="162">
        <v>47</v>
      </c>
      <c r="S25" t="s" s="162">
        <v>48</v>
      </c>
      <c r="T25" t="s" s="126">
        <v>49</v>
      </c>
      <c r="U25" s="127"/>
      <c r="V25" s="127"/>
      <c r="W25" s="128"/>
      <c r="X25" s="9"/>
      <c r="Y25" s="10"/>
      <c r="Z25" s="10"/>
      <c r="AA25" s="38"/>
      <c r="AB25" s="129"/>
      <c r="AC25" s="86"/>
      <c r="AD25" s="86"/>
      <c r="AE25" s="86"/>
      <c r="AF25" s="10"/>
      <c r="AG25" s="10"/>
      <c r="AH25" s="104">
        <v>17</v>
      </c>
      <c r="AI25" s="104">
        <v>45</v>
      </c>
      <c r="AJ25" s="10"/>
      <c r="AK25" s="10"/>
      <c r="AL25" s="38"/>
      <c r="AM25" s="38"/>
      <c r="AN25" s="39"/>
    </row>
    <row r="26" ht="17" customHeight="1">
      <c r="A26" t="s" s="163">
        <v>50</v>
      </c>
      <c r="B26" s="164"/>
      <c r="C26" s="165"/>
      <c r="D26" s="166"/>
      <c r="E26" s="166">
        <v>15</v>
      </c>
      <c r="F26" s="166">
        <v>28</v>
      </c>
      <c r="G26" s="166">
        <v>50</v>
      </c>
      <c r="H26" s="166"/>
      <c r="I26" t="s" s="161">
        <v>19</v>
      </c>
      <c r="J26" s="166"/>
      <c r="K26" s="92">
        <v>250</v>
      </c>
      <c r="L26" t="s" s="167">
        <v>50</v>
      </c>
      <c r="M26" t="s" s="168">
        <v>20</v>
      </c>
      <c r="N26" s="138"/>
      <c r="O26" s="139"/>
      <c r="P26" s="139"/>
      <c r="Q26" s="139"/>
      <c r="R26" s="139"/>
      <c r="S26" s="140"/>
      <c r="T26" s="141"/>
      <c r="U26" s="142"/>
      <c r="V26" s="142"/>
      <c r="W26" s="143"/>
      <c r="X26" s="9"/>
      <c r="Y26" s="10"/>
      <c r="Z26" s="10"/>
      <c r="AA26" s="38"/>
      <c r="AB26" s="169">
        <f>SUM(N26:S26)</f>
        <v>0</v>
      </c>
      <c r="AC26" s="170">
        <f>HLOOKUP($P$13,$AE$76:$AK$98,8,FALSE)</f>
      </c>
      <c r="AD26" s="170">
        <f>AB26*AC26</f>
      </c>
      <c r="AE26" s="171">
        <f>K26*AB26</f>
        <v>0</v>
      </c>
      <c r="AF26" s="103"/>
      <c r="AG26" s="10"/>
      <c r="AH26" s="104">
        <v>18</v>
      </c>
      <c r="AI26" s="104">
        <v>50</v>
      </c>
      <c r="AJ26" s="10"/>
      <c r="AK26" s="10"/>
      <c r="AL26" s="38"/>
      <c r="AM26" s="38"/>
      <c r="AN26" s="39"/>
    </row>
    <row r="27" ht="17" customHeight="1">
      <c r="A27" t="s" s="163">
        <v>51</v>
      </c>
      <c r="B27" s="164"/>
      <c r="C27" s="165"/>
      <c r="D27" s="166"/>
      <c r="E27" s="166">
        <v>25</v>
      </c>
      <c r="F27" s="166">
        <v>35</v>
      </c>
      <c r="G27" s="166">
        <v>60</v>
      </c>
      <c r="H27" s="166"/>
      <c r="I27" t="s" s="161">
        <v>19</v>
      </c>
      <c r="J27" s="166"/>
      <c r="K27" s="92">
        <v>350</v>
      </c>
      <c r="L27" t="s" s="167">
        <v>51</v>
      </c>
      <c r="M27" t="s" s="168">
        <v>20</v>
      </c>
      <c r="N27" s="150"/>
      <c r="O27" s="151"/>
      <c r="P27" s="151"/>
      <c r="Q27" s="151"/>
      <c r="R27" s="151"/>
      <c r="S27" s="152"/>
      <c r="T27" s="153"/>
      <c r="U27" s="154"/>
      <c r="V27" s="154"/>
      <c r="W27" s="155"/>
      <c r="X27" s="9"/>
      <c r="Y27" s="10"/>
      <c r="Z27" s="10"/>
      <c r="AA27" s="38"/>
      <c r="AB27" s="169">
        <f>SUM(N27:S27)</f>
        <v>0</v>
      </c>
      <c r="AC27" s="170">
        <f>HLOOKUP($P$13,$AE$76:$AK$98,9,FALSE)</f>
      </c>
      <c r="AD27" s="170">
        <f>AB27*AC27</f>
      </c>
      <c r="AE27" s="171">
        <f>K27*AB27</f>
        <v>0</v>
      </c>
      <c r="AF27" s="103"/>
      <c r="AG27" s="10"/>
      <c r="AH27" s="10"/>
      <c r="AI27" s="104">
        <v>55</v>
      </c>
      <c r="AJ27" s="10"/>
      <c r="AK27" s="10"/>
      <c r="AL27" s="38"/>
      <c r="AM27" s="38"/>
      <c r="AN27" s="39"/>
    </row>
    <row r="28" ht="8" customHeight="1">
      <c r="A28" s="172"/>
      <c r="B28" s="173"/>
      <c r="C28" s="173"/>
      <c r="D28" s="113"/>
      <c r="E28" s="113"/>
      <c r="F28" s="113"/>
      <c r="G28" s="113"/>
      <c r="H28" s="113"/>
      <c r="I28" s="113"/>
      <c r="J28" s="113"/>
      <c r="K28" s="174"/>
      <c r="L28" s="172"/>
      <c r="M28" s="113"/>
      <c r="N28" s="175"/>
      <c r="O28" s="156"/>
      <c r="P28" s="156"/>
      <c r="Q28" s="156"/>
      <c r="R28" s="156"/>
      <c r="S28" s="156"/>
      <c r="T28" s="176"/>
      <c r="U28" s="176"/>
      <c r="V28" s="3"/>
      <c r="W28" s="3"/>
      <c r="X28" s="10"/>
      <c r="Y28" s="10"/>
      <c r="Z28" s="10"/>
      <c r="AA28" s="38"/>
      <c r="AB28" s="116"/>
      <c r="AC28" s="117"/>
      <c r="AD28" s="117"/>
      <c r="AE28" s="117"/>
      <c r="AF28" s="10"/>
      <c r="AG28" s="10"/>
      <c r="AH28" s="10"/>
      <c r="AI28" s="10"/>
      <c r="AJ28" s="10"/>
      <c r="AK28" s="10"/>
      <c r="AL28" s="38"/>
      <c r="AM28" s="38"/>
      <c r="AN28" s="39"/>
    </row>
    <row r="29" ht="17" customHeight="1" hidden="1">
      <c r="A29" s="172"/>
      <c r="B29" s="173"/>
      <c r="C29" s="173"/>
      <c r="D29" s="113"/>
      <c r="E29" s="113"/>
      <c r="F29" s="113"/>
      <c r="G29" s="113"/>
      <c r="H29" s="113"/>
      <c r="I29" s="113"/>
      <c r="J29" s="113"/>
      <c r="K29" s="174"/>
      <c r="L29" s="119"/>
      <c r="M29" s="159"/>
      <c r="N29" s="175"/>
      <c r="O29" s="177"/>
      <c r="P29" s="177"/>
      <c r="Q29" s="177"/>
      <c r="R29" s="177"/>
      <c r="S29" s="10"/>
      <c r="T29" s="178"/>
      <c r="U29" s="178"/>
      <c r="V29" s="10"/>
      <c r="W29" s="10"/>
      <c r="X29" s="10"/>
      <c r="Y29" s="10"/>
      <c r="Z29" s="10"/>
      <c r="AA29" s="39"/>
      <c r="AB29" s="129"/>
      <c r="AC29" s="86"/>
      <c r="AD29" s="86"/>
      <c r="AE29" s="86"/>
      <c r="AF29" s="10"/>
      <c r="AG29" s="10"/>
      <c r="AH29" s="10"/>
      <c r="AI29" s="10"/>
      <c r="AJ29" s="10"/>
      <c r="AK29" s="10"/>
      <c r="AL29" s="38"/>
      <c r="AM29" s="38"/>
      <c r="AN29" s="39"/>
    </row>
    <row r="30" ht="17" customHeight="1">
      <c r="A30" t="s" s="179">
        <v>52</v>
      </c>
      <c r="B30" s="180"/>
      <c r="C30" s="181"/>
      <c r="D30" s="182"/>
      <c r="E30" s="182">
        <v>15</v>
      </c>
      <c r="F30" s="182">
        <v>28</v>
      </c>
      <c r="G30" s="182">
        <v>50</v>
      </c>
      <c r="H30" s="182"/>
      <c r="I30" t="s" s="183">
        <v>19</v>
      </c>
      <c r="J30" s="182"/>
      <c r="K30" s="92">
        <v>250</v>
      </c>
      <c r="L30" t="s" s="184">
        <v>53</v>
      </c>
      <c r="M30" t="s" s="185">
        <v>20</v>
      </c>
      <c r="N30" s="95"/>
      <c r="O30" s="96"/>
      <c r="P30" s="10"/>
      <c r="Q30" s="10"/>
      <c r="R30" s="10"/>
      <c r="S30" s="10"/>
      <c r="T30" s="178"/>
      <c r="U30" s="178"/>
      <c r="V30" s="10"/>
      <c r="W30" s="10"/>
      <c r="X30" s="10"/>
      <c r="Y30" s="10"/>
      <c r="Z30" s="10"/>
      <c r="AA30" s="38"/>
      <c r="AB30" s="186">
        <f>SUM(N30)</f>
        <v>0</v>
      </c>
      <c r="AC30" s="187">
        <f>HLOOKUP($P$13,$AE$76:$AK$98,10,FALSE)</f>
      </c>
      <c r="AD30" s="187">
        <f>AB30*AC30</f>
      </c>
      <c r="AE30" s="188">
        <f>K30*AB30</f>
        <v>0</v>
      </c>
      <c r="AF30" s="103"/>
      <c r="AG30" s="10"/>
      <c r="AH30" s="10"/>
      <c r="AI30" s="10"/>
      <c r="AJ30" s="10"/>
      <c r="AK30" s="10"/>
      <c r="AL30" s="38"/>
      <c r="AM30" s="38"/>
      <c r="AN30" s="39"/>
    </row>
    <row r="31" ht="17" customHeight="1">
      <c r="A31" t="s" s="179">
        <v>54</v>
      </c>
      <c r="B31" s="180"/>
      <c r="C31" s="181"/>
      <c r="D31" s="182"/>
      <c r="E31" s="182">
        <v>25</v>
      </c>
      <c r="F31" s="182">
        <v>35</v>
      </c>
      <c r="G31" s="182">
        <v>60</v>
      </c>
      <c r="H31" s="182"/>
      <c r="I31" t="s" s="183">
        <v>19</v>
      </c>
      <c r="J31" s="182"/>
      <c r="K31" s="92">
        <v>400</v>
      </c>
      <c r="L31" t="s" s="184">
        <v>54</v>
      </c>
      <c r="M31" t="s" s="185">
        <v>20</v>
      </c>
      <c r="N31" s="105"/>
      <c r="O31" s="96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38"/>
      <c r="AB31" s="186">
        <f>SUM(N31)</f>
        <v>0</v>
      </c>
      <c r="AC31" s="187">
        <f>HLOOKUP($P$13,$AE$76:$AK$98,11,FALSE)</f>
      </c>
      <c r="AD31" s="187">
        <f>AB31*AC31</f>
      </c>
      <c r="AE31" s="188">
        <f>K31*AB31</f>
        <v>0</v>
      </c>
      <c r="AF31" s="103"/>
      <c r="AG31" s="10"/>
      <c r="AH31" s="10"/>
      <c r="AI31" s="10"/>
      <c r="AJ31" s="10"/>
      <c r="AK31" s="10"/>
      <c r="AL31" s="38"/>
      <c r="AM31" s="38"/>
      <c r="AN31" s="39"/>
    </row>
    <row r="32" ht="8" customHeight="1">
      <c r="A32" s="109"/>
      <c r="B32" s="110"/>
      <c r="C32" s="110"/>
      <c r="D32" s="111"/>
      <c r="E32" s="111"/>
      <c r="F32" s="111"/>
      <c r="G32" s="111"/>
      <c r="H32" s="111"/>
      <c r="I32" s="111"/>
      <c r="J32" s="111"/>
      <c r="K32" s="112"/>
      <c r="L32" s="109"/>
      <c r="M32" s="113"/>
      <c r="N32" s="114"/>
      <c r="O32" s="81"/>
      <c r="P32" s="81"/>
      <c r="Q32" s="81"/>
      <c r="R32" s="81"/>
      <c r="S32" s="81"/>
      <c r="T32" s="81"/>
      <c r="U32" s="81"/>
      <c r="V32" s="81"/>
      <c r="W32" s="81"/>
      <c r="X32" s="10"/>
      <c r="Y32" s="10"/>
      <c r="Z32" s="10"/>
      <c r="AA32" s="38"/>
      <c r="AB32" s="116"/>
      <c r="AC32" s="117"/>
      <c r="AD32" s="117"/>
      <c r="AE32" s="117"/>
      <c r="AF32" s="10"/>
      <c r="AG32" s="10"/>
      <c r="AH32" s="10"/>
      <c r="AI32" s="10"/>
      <c r="AJ32" s="10"/>
      <c r="AK32" s="10"/>
      <c r="AL32" s="38"/>
      <c r="AM32" s="38"/>
      <c r="AN32" s="39"/>
    </row>
    <row r="33" ht="17" customHeight="1">
      <c r="A33" s="119"/>
      <c r="B33" s="120"/>
      <c r="C33" s="120"/>
      <c r="D33" s="159"/>
      <c r="E33" s="159"/>
      <c r="F33" s="159"/>
      <c r="G33" s="159"/>
      <c r="H33" s="159"/>
      <c r="I33" s="159"/>
      <c r="J33" s="159"/>
      <c r="K33" s="160"/>
      <c r="L33" s="123"/>
      <c r="M33" t="s" s="189">
        <v>55</v>
      </c>
      <c r="N33" t="s" s="190">
        <v>56</v>
      </c>
      <c r="O33" s="191"/>
      <c r="P33" t="s" s="190">
        <v>57</v>
      </c>
      <c r="Q33" s="191"/>
      <c r="R33" t="s" s="190">
        <v>58</v>
      </c>
      <c r="S33" s="191"/>
      <c r="T33" t="s" s="190">
        <v>59</v>
      </c>
      <c r="U33" s="191"/>
      <c r="V33" t="s" s="190">
        <v>60</v>
      </c>
      <c r="W33" s="191"/>
      <c r="X33" s="192"/>
      <c r="Y33" s="83"/>
      <c r="Z33" s="83"/>
      <c r="AA33" s="83"/>
      <c r="AB33" s="129"/>
      <c r="AC33" s="86"/>
      <c r="AD33" s="86"/>
      <c r="AE33" s="86"/>
      <c r="AF33" s="10"/>
      <c r="AG33" s="10"/>
      <c r="AH33" s="10"/>
      <c r="AI33" s="10"/>
      <c r="AJ33" s="10"/>
      <c r="AK33" s="10"/>
      <c r="AL33" s="83"/>
      <c r="AM33" s="83"/>
      <c r="AN33" s="193"/>
    </row>
    <row r="34" ht="18" customHeight="1">
      <c r="A34" t="s" s="194">
        <v>61</v>
      </c>
      <c r="B34" s="195"/>
      <c r="C34" s="196"/>
      <c r="D34" s="197"/>
      <c r="E34" s="197">
        <v>6</v>
      </c>
      <c r="F34" s="197">
        <v>12</v>
      </c>
      <c r="G34" s="197">
        <v>20</v>
      </c>
      <c r="H34" s="197"/>
      <c r="I34" t="s" s="189">
        <v>19</v>
      </c>
      <c r="J34" s="197"/>
      <c r="K34" s="92">
        <v>70</v>
      </c>
      <c r="L34" t="s" s="198">
        <v>62</v>
      </c>
      <c r="M34" t="s" s="199">
        <v>20</v>
      </c>
      <c r="N34" s="200"/>
      <c r="O34" s="201"/>
      <c r="P34" s="202"/>
      <c r="Q34" s="201"/>
      <c r="R34" s="202"/>
      <c r="S34" s="201"/>
      <c r="T34" s="202"/>
      <c r="U34" s="201"/>
      <c r="V34" s="202"/>
      <c r="W34" s="203"/>
      <c r="X34" s="204"/>
      <c r="Y34" s="86"/>
      <c r="Z34" s="10"/>
      <c r="AA34" s="10"/>
      <c r="AB34" s="205">
        <f>SUM(N34:W34)</f>
        <v>0</v>
      </c>
      <c r="AC34" s="206">
        <f>HLOOKUP($P$13,$AE$76:$AK$98,12,FALSE)</f>
      </c>
      <c r="AD34" s="206">
        <f>AB34*AC34</f>
      </c>
      <c r="AE34" s="207">
        <f>K34*AB34</f>
        <v>0</v>
      </c>
      <c r="AF34" s="103"/>
      <c r="AG34" s="10"/>
      <c r="AH34" s="10"/>
      <c r="AI34" s="10"/>
      <c r="AJ34" s="10"/>
      <c r="AK34" s="10"/>
      <c r="AL34" s="10"/>
      <c r="AM34" s="10"/>
      <c r="AN34" s="43"/>
    </row>
    <row r="35" ht="18" customHeight="1">
      <c r="A35" s="172"/>
      <c r="B35" s="173"/>
      <c r="C35" s="173"/>
      <c r="D35" s="113"/>
      <c r="E35" s="113"/>
      <c r="F35" s="113"/>
      <c r="G35" s="113"/>
      <c r="H35" s="113"/>
      <c r="I35" s="113"/>
      <c r="J35" s="113"/>
      <c r="K35" s="174"/>
      <c r="L35" s="208"/>
      <c r="M35" t="s" s="189">
        <v>55</v>
      </c>
      <c r="N35" t="s" s="209">
        <v>63</v>
      </c>
      <c r="O35" s="210"/>
      <c r="P35" t="s" s="209">
        <v>64</v>
      </c>
      <c r="Q35" s="210"/>
      <c r="R35" t="s" s="209">
        <v>65</v>
      </c>
      <c r="S35" s="210"/>
      <c r="T35" t="s" s="209">
        <v>66</v>
      </c>
      <c r="U35" s="210"/>
      <c r="V35" t="s" s="211">
        <v>59</v>
      </c>
      <c r="W35" s="212"/>
      <c r="X35" t="s" s="213">
        <v>67</v>
      </c>
      <c r="Y35" s="214"/>
      <c r="Z35" s="192"/>
      <c r="AA35" s="83"/>
      <c r="AB35" s="215"/>
      <c r="AC35" s="216"/>
      <c r="AD35" s="216"/>
      <c r="AE35" s="216"/>
      <c r="AF35" s="10"/>
      <c r="AG35" s="10"/>
      <c r="AH35" s="10"/>
      <c r="AI35" s="10"/>
      <c r="AJ35" s="10"/>
      <c r="AK35" s="10"/>
      <c r="AL35" s="83"/>
      <c r="AM35" s="83"/>
      <c r="AN35" s="193"/>
    </row>
    <row r="36" ht="18" customHeight="1">
      <c r="A36" t="s" s="194">
        <v>68</v>
      </c>
      <c r="B36" s="195"/>
      <c r="C36" s="196"/>
      <c r="D36" s="197"/>
      <c r="E36" s="197">
        <v>6</v>
      </c>
      <c r="F36" s="197">
        <v>12</v>
      </c>
      <c r="G36" s="197">
        <v>20</v>
      </c>
      <c r="H36" s="197"/>
      <c r="I36" t="s" s="189">
        <v>19</v>
      </c>
      <c r="J36" s="197"/>
      <c r="K36" s="92">
        <v>50</v>
      </c>
      <c r="L36" t="s" s="198">
        <v>69</v>
      </c>
      <c r="M36" t="s" s="199">
        <v>20</v>
      </c>
      <c r="N36" s="200"/>
      <c r="O36" s="201"/>
      <c r="P36" s="202"/>
      <c r="Q36" s="201"/>
      <c r="R36" s="202"/>
      <c r="S36" s="201"/>
      <c r="T36" s="202"/>
      <c r="U36" s="201"/>
      <c r="V36" s="217"/>
      <c r="W36" s="217"/>
      <c r="X36" s="217"/>
      <c r="Y36" s="218"/>
      <c r="Z36" s="96"/>
      <c r="AA36" s="10"/>
      <c r="AB36" s="205">
        <f>SUM(N36:Y36)</f>
        <v>0</v>
      </c>
      <c r="AC36" s="206">
        <f>HLOOKUP($P$13,$AE$76:$AK$98,13,FALSE)</f>
      </c>
      <c r="AD36" s="206">
        <f>AB36*AC36</f>
      </c>
      <c r="AE36" s="207">
        <f>K36*AB36</f>
        <v>0</v>
      </c>
      <c r="AF36" s="103"/>
      <c r="AG36" s="10"/>
      <c r="AH36" s="10"/>
      <c r="AI36" s="10"/>
      <c r="AJ36" s="10"/>
      <c r="AK36" s="10"/>
      <c r="AL36" s="10"/>
      <c r="AM36" s="10"/>
      <c r="AN36" s="43"/>
    </row>
    <row r="37" ht="8" customHeight="1">
      <c r="A37" s="172"/>
      <c r="B37" s="173"/>
      <c r="C37" s="173"/>
      <c r="D37" s="113"/>
      <c r="E37" s="113"/>
      <c r="F37" s="113"/>
      <c r="G37" s="113"/>
      <c r="H37" s="113"/>
      <c r="I37" s="113"/>
      <c r="J37" s="113"/>
      <c r="K37" s="174"/>
      <c r="L37" s="172"/>
      <c r="M37" s="113"/>
      <c r="N37" s="175"/>
      <c r="O37" s="156"/>
      <c r="P37" s="156"/>
      <c r="Q37" s="156"/>
      <c r="R37" s="156"/>
      <c r="S37" s="156"/>
      <c r="T37" s="156"/>
      <c r="U37" s="156"/>
      <c r="V37" s="156"/>
      <c r="W37" s="156"/>
      <c r="X37" s="156"/>
      <c r="Y37" s="156"/>
      <c r="Z37" s="10"/>
      <c r="AA37" s="10"/>
      <c r="AB37" s="116"/>
      <c r="AC37" s="117"/>
      <c r="AD37" s="117"/>
      <c r="AE37" s="117"/>
      <c r="AF37" s="10"/>
      <c r="AG37" s="10"/>
      <c r="AH37" s="10"/>
      <c r="AI37" s="10"/>
      <c r="AJ37" s="10"/>
      <c r="AK37" s="10"/>
      <c r="AL37" s="10"/>
      <c r="AM37" s="10"/>
      <c r="AN37" s="43"/>
    </row>
    <row r="38" ht="17" customHeight="1" hidden="1">
      <c r="A38" s="172"/>
      <c r="B38" s="173"/>
      <c r="C38" s="173"/>
      <c r="D38" s="113"/>
      <c r="E38" s="113"/>
      <c r="F38" s="113"/>
      <c r="G38" s="113"/>
      <c r="H38" s="113"/>
      <c r="I38" s="113"/>
      <c r="J38" s="113"/>
      <c r="K38" s="174"/>
      <c r="L38" s="119"/>
      <c r="M38" s="159"/>
      <c r="N38" s="175"/>
      <c r="O38" s="177"/>
      <c r="P38" s="177"/>
      <c r="Q38" s="177"/>
      <c r="R38" s="177"/>
      <c r="S38" s="10"/>
      <c r="T38" s="10"/>
      <c r="U38" s="10"/>
      <c r="V38" s="10"/>
      <c r="W38" s="10"/>
      <c r="X38" s="10"/>
      <c r="Y38" s="10"/>
      <c r="Z38" s="10"/>
      <c r="AA38" s="43"/>
      <c r="AB38" s="129"/>
      <c r="AC38" s="86"/>
      <c r="AD38" s="86"/>
      <c r="AE38" s="86"/>
      <c r="AF38" s="10"/>
      <c r="AG38" s="10"/>
      <c r="AH38" s="10"/>
      <c r="AI38" s="10"/>
      <c r="AJ38" s="10"/>
      <c r="AK38" s="10"/>
      <c r="AL38" s="10"/>
      <c r="AM38" s="10"/>
      <c r="AN38" s="43"/>
    </row>
    <row r="39" ht="17" customHeight="1">
      <c r="A39" t="s" s="219">
        <v>70</v>
      </c>
      <c r="B39" s="220"/>
      <c r="C39" s="221"/>
      <c r="D39" s="222"/>
      <c r="E39" s="222">
        <v>6</v>
      </c>
      <c r="F39" s="222">
        <v>12</v>
      </c>
      <c r="G39" s="222">
        <v>20</v>
      </c>
      <c r="H39" s="222"/>
      <c r="I39" t="s" s="223">
        <v>19</v>
      </c>
      <c r="J39" s="222"/>
      <c r="K39" s="92">
        <v>50</v>
      </c>
      <c r="L39" t="s" s="224">
        <v>70</v>
      </c>
      <c r="M39" t="s" s="225">
        <v>20</v>
      </c>
      <c r="N39" s="95"/>
      <c r="O39" s="96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226">
        <f>N39</f>
        <v>0</v>
      </c>
      <c r="AC39" s="227">
        <f>HLOOKUP($P$13,$AE$76:$AK$98,14,FALSE)</f>
      </c>
      <c r="AD39" s="227">
        <f>AB39*AC39</f>
      </c>
      <c r="AE39" s="228">
        <f>K39*AB39</f>
        <v>0</v>
      </c>
      <c r="AF39" s="103"/>
      <c r="AG39" s="10"/>
      <c r="AH39" s="10"/>
      <c r="AI39" s="10"/>
      <c r="AJ39" s="10"/>
      <c r="AK39" s="10"/>
      <c r="AL39" s="10"/>
      <c r="AM39" s="10"/>
      <c r="AN39" s="43"/>
    </row>
    <row r="40" ht="17" customHeight="1">
      <c r="A40" t="s" s="219">
        <v>71</v>
      </c>
      <c r="B40" s="220"/>
      <c r="C40" s="221"/>
      <c r="D40" s="222"/>
      <c r="E40" s="222">
        <v>6</v>
      </c>
      <c r="F40" s="222">
        <v>10</v>
      </c>
      <c r="G40" s="222">
        <v>20</v>
      </c>
      <c r="H40" s="222"/>
      <c r="I40" t="s" s="223">
        <v>19</v>
      </c>
      <c r="J40" s="222"/>
      <c r="K40" s="92">
        <v>70</v>
      </c>
      <c r="L40" t="s" s="224">
        <v>71</v>
      </c>
      <c r="M40" t="s" s="225">
        <v>20</v>
      </c>
      <c r="N40" s="105"/>
      <c r="O40" s="96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226">
        <f>N40</f>
        <v>0</v>
      </c>
      <c r="AC40" s="227">
        <f>HLOOKUP($P$13,$AE$76:$AK$98,15,FALSE)</f>
      </c>
      <c r="AD40" s="227">
        <f>AB40*AC40</f>
      </c>
      <c r="AE40" s="228">
        <f>K40*AB40</f>
        <v>0</v>
      </c>
      <c r="AF40" s="103"/>
      <c r="AG40" s="10"/>
      <c r="AH40" s="10"/>
      <c r="AI40" s="10"/>
      <c r="AJ40" s="10"/>
      <c r="AK40" s="10"/>
      <c r="AL40" s="10"/>
      <c r="AM40" s="10"/>
      <c r="AN40" s="43"/>
    </row>
    <row r="41" ht="8" customHeight="1">
      <c r="A41" s="172"/>
      <c r="B41" s="173"/>
      <c r="C41" s="173"/>
      <c r="D41" s="113"/>
      <c r="E41" s="113"/>
      <c r="F41" s="113"/>
      <c r="G41" s="113"/>
      <c r="H41" s="113"/>
      <c r="I41" s="113"/>
      <c r="J41" s="113"/>
      <c r="K41" s="174"/>
      <c r="L41" s="172"/>
      <c r="M41" s="113"/>
      <c r="N41" s="114"/>
      <c r="O41" s="229"/>
      <c r="P41" s="229"/>
      <c r="Q41" s="81"/>
      <c r="R41" s="81"/>
      <c r="S41" s="81"/>
      <c r="T41" s="81"/>
      <c r="U41" s="81"/>
      <c r="V41" s="81"/>
      <c r="W41" s="81"/>
      <c r="X41" s="81"/>
      <c r="Y41" s="10"/>
      <c r="Z41" s="10"/>
      <c r="AA41" s="10"/>
      <c r="AB41" s="215"/>
      <c r="AC41" s="216"/>
      <c r="AD41" s="216"/>
      <c r="AE41" s="216"/>
      <c r="AF41" s="10"/>
      <c r="AG41" s="10"/>
      <c r="AH41" s="10"/>
      <c r="AI41" s="10"/>
      <c r="AJ41" s="10"/>
      <c r="AK41" s="10"/>
      <c r="AL41" s="10"/>
      <c r="AM41" s="10"/>
      <c r="AN41" s="43"/>
    </row>
    <row r="42" ht="17" customHeight="1">
      <c r="A42" t="s" s="230">
        <v>72</v>
      </c>
      <c r="B42" s="231"/>
      <c r="C42" s="232"/>
      <c r="D42" s="233"/>
      <c r="E42" s="233">
        <v>20</v>
      </c>
      <c r="F42" s="233">
        <v>25</v>
      </c>
      <c r="G42" s="233">
        <v>35</v>
      </c>
      <c r="H42" s="233"/>
      <c r="I42" t="s" s="234">
        <v>19</v>
      </c>
      <c r="J42" s="233"/>
      <c r="K42" s="235">
        <v>70</v>
      </c>
      <c r="L42" t="s" s="236">
        <v>72</v>
      </c>
      <c r="M42" t="s" s="124">
        <v>73</v>
      </c>
      <c r="N42" t="s" s="125">
        <v>26</v>
      </c>
      <c r="O42" t="s" s="125">
        <v>27</v>
      </c>
      <c r="P42" t="s" s="125">
        <v>28</v>
      </c>
      <c r="Q42" t="s" s="125">
        <v>29</v>
      </c>
      <c r="R42" t="s" s="125">
        <v>30</v>
      </c>
      <c r="S42" t="s" s="125">
        <v>31</v>
      </c>
      <c r="T42" t="s" s="125">
        <v>32</v>
      </c>
      <c r="U42" t="s" s="125">
        <v>33</v>
      </c>
      <c r="V42" t="s" s="125">
        <v>34</v>
      </c>
      <c r="W42" t="s" s="125">
        <v>35</v>
      </c>
      <c r="X42" t="s" s="125">
        <v>36</v>
      </c>
      <c r="Y42" s="192"/>
      <c r="Z42" s="83"/>
      <c r="AA42" s="83"/>
      <c r="AB42" s="237"/>
      <c r="AC42" s="227"/>
      <c r="AD42" s="227"/>
      <c r="AE42" s="227"/>
      <c r="AF42" s="103"/>
      <c r="AG42" s="10"/>
      <c r="AH42" s="10"/>
      <c r="AI42" s="10"/>
      <c r="AJ42" s="10"/>
      <c r="AK42" s="10"/>
      <c r="AL42" s="83"/>
      <c r="AM42" s="83"/>
      <c r="AN42" s="193"/>
    </row>
    <row r="43" ht="18" customHeight="1">
      <c r="A43" s="238"/>
      <c r="B43" s="239"/>
      <c r="C43" s="240"/>
      <c r="D43" s="241"/>
      <c r="E43" s="241"/>
      <c r="F43" s="241"/>
      <c r="G43" s="241"/>
      <c r="H43" s="241"/>
      <c r="I43" s="241"/>
      <c r="J43" s="241"/>
      <c r="K43" s="242"/>
      <c r="L43" s="243"/>
      <c r="M43" t="s" s="137">
        <v>20</v>
      </c>
      <c r="N43" s="244"/>
      <c r="O43" s="217"/>
      <c r="P43" s="217"/>
      <c r="Q43" s="217"/>
      <c r="R43" s="217"/>
      <c r="S43" s="217"/>
      <c r="T43" s="217"/>
      <c r="U43" s="217"/>
      <c r="V43" s="217"/>
      <c r="W43" s="217"/>
      <c r="X43" s="218"/>
      <c r="Y43" s="96"/>
      <c r="Z43" s="10"/>
      <c r="AA43" s="10"/>
      <c r="AB43" s="144">
        <f>SUM(N43:X43)</f>
        <v>0</v>
      </c>
      <c r="AC43" s="145">
        <f>HLOOKUP($P$13,$AE$76:$AK$98,16,FALSE)</f>
      </c>
      <c r="AD43" s="145">
        <f>AB43*AC43</f>
      </c>
      <c r="AE43" s="245">
        <f>K42*AB43</f>
        <v>0</v>
      </c>
      <c r="AF43" s="103"/>
      <c r="AG43" s="10"/>
      <c r="AH43" s="10"/>
      <c r="AI43" s="10"/>
      <c r="AJ43" s="10"/>
      <c r="AK43" s="10"/>
      <c r="AL43" s="10"/>
      <c r="AM43" s="10"/>
      <c r="AN43" s="43"/>
    </row>
    <row r="44" ht="18" customHeight="1">
      <c r="A44" t="s" s="246">
        <v>74</v>
      </c>
      <c r="B44" s="239"/>
      <c r="C44" s="240"/>
      <c r="D44" s="241"/>
      <c r="E44" s="241"/>
      <c r="F44" s="241"/>
      <c r="G44" s="241"/>
      <c r="H44" s="241"/>
      <c r="I44" s="241"/>
      <c r="J44" s="241"/>
      <c r="K44" s="242"/>
      <c r="L44" t="s" s="247">
        <v>74</v>
      </c>
      <c r="M44" t="s" s="189">
        <v>75</v>
      </c>
      <c r="N44" t="s" s="209">
        <v>56</v>
      </c>
      <c r="O44" s="210"/>
      <c r="P44" t="s" s="209">
        <v>57</v>
      </c>
      <c r="Q44" s="210"/>
      <c r="R44" t="s" s="209">
        <v>58</v>
      </c>
      <c r="S44" s="210"/>
      <c r="T44" t="s" s="209">
        <v>59</v>
      </c>
      <c r="U44" s="210"/>
      <c r="V44" t="s" s="209">
        <v>60</v>
      </c>
      <c r="W44" s="210"/>
      <c r="X44" s="248"/>
      <c r="Y44" s="83"/>
      <c r="Z44" s="83"/>
      <c r="AA44" s="83"/>
      <c r="AB44" s="237"/>
      <c r="AC44" s="227"/>
      <c r="AD44" s="227"/>
      <c r="AE44" s="227"/>
      <c r="AF44" s="103"/>
      <c r="AG44" s="10"/>
      <c r="AH44" s="10"/>
      <c r="AI44" s="10"/>
      <c r="AJ44" s="10"/>
      <c r="AK44" s="10"/>
      <c r="AL44" s="83"/>
      <c r="AM44" s="83"/>
      <c r="AN44" s="193"/>
    </row>
    <row r="45" ht="18" customHeight="1">
      <c r="A45" t="s" s="246">
        <v>76</v>
      </c>
      <c r="B45" s="239"/>
      <c r="C45" s="240"/>
      <c r="D45" s="241"/>
      <c r="E45" s="241"/>
      <c r="F45" s="241"/>
      <c r="G45" s="241"/>
      <c r="H45" s="241"/>
      <c r="I45" s="241"/>
      <c r="J45" s="241"/>
      <c r="K45" s="242"/>
      <c r="L45" t="s" s="247">
        <v>76</v>
      </c>
      <c r="M45" t="s" s="199">
        <v>20</v>
      </c>
      <c r="N45" s="200"/>
      <c r="O45" s="201"/>
      <c r="P45" s="202"/>
      <c r="Q45" s="201"/>
      <c r="R45" s="202"/>
      <c r="S45" s="201"/>
      <c r="T45" s="202"/>
      <c r="U45" s="201"/>
      <c r="V45" s="202"/>
      <c r="W45" s="203"/>
      <c r="X45" s="96"/>
      <c r="Y45" s="10"/>
      <c r="Z45" s="10"/>
      <c r="AA45" s="10"/>
      <c r="AB45" s="237"/>
      <c r="AC45" s="227"/>
      <c r="AD45" s="227"/>
      <c r="AE45" s="227"/>
      <c r="AF45" s="103"/>
      <c r="AG45" s="10"/>
      <c r="AH45" s="10"/>
      <c r="AI45" s="10"/>
      <c r="AJ45" s="10"/>
      <c r="AK45" s="10"/>
      <c r="AL45" s="10"/>
      <c r="AM45" s="10"/>
      <c r="AN45" s="43"/>
    </row>
    <row r="46" ht="18" customHeight="1">
      <c r="A46" s="249"/>
      <c r="B46" s="239"/>
      <c r="C46" s="240"/>
      <c r="D46" s="241"/>
      <c r="E46" s="241"/>
      <c r="F46" s="241"/>
      <c r="G46" s="241"/>
      <c r="H46" s="241"/>
      <c r="I46" s="241"/>
      <c r="J46" s="241"/>
      <c r="K46" s="242"/>
      <c r="L46" s="250"/>
      <c r="M46" s="251"/>
      <c r="N46" s="252"/>
      <c r="O46" s="253"/>
      <c r="P46" s="254"/>
      <c r="Q46" s="254"/>
      <c r="R46" s="254"/>
      <c r="S46" s="254"/>
      <c r="T46" s="255"/>
      <c r="U46" s="255"/>
      <c r="V46" s="255"/>
      <c r="W46" s="255"/>
      <c r="X46" s="10"/>
      <c r="Y46" s="10"/>
      <c r="Z46" s="10"/>
      <c r="AA46" s="10"/>
      <c r="AB46" s="237"/>
      <c r="AC46" s="227"/>
      <c r="AD46" s="227"/>
      <c r="AE46" s="227"/>
      <c r="AF46" s="103"/>
      <c r="AG46" s="10"/>
      <c r="AH46" s="10"/>
      <c r="AI46" s="10"/>
      <c r="AJ46" s="10"/>
      <c r="AK46" s="10"/>
      <c r="AL46" s="10"/>
      <c r="AM46" s="10"/>
      <c r="AN46" s="43"/>
    </row>
    <row r="47" ht="17" customHeight="1">
      <c r="A47" s="238"/>
      <c r="B47" s="239"/>
      <c r="C47" s="240"/>
      <c r="D47" s="241"/>
      <c r="E47" s="241"/>
      <c r="F47" s="241"/>
      <c r="G47" s="241"/>
      <c r="H47" s="241"/>
      <c r="I47" s="241"/>
      <c r="J47" s="241"/>
      <c r="K47" s="242"/>
      <c r="L47" s="243"/>
      <c r="M47" t="s" s="223">
        <v>70</v>
      </c>
      <c r="N47" t="s" s="225">
        <v>20</v>
      </c>
      <c r="O47" s="95"/>
      <c r="P47" s="96"/>
      <c r="Q47" s="10"/>
      <c r="R47" s="10"/>
      <c r="S47" s="10"/>
      <c r="T47" s="256"/>
      <c r="U47" s="256"/>
      <c r="V47" s="256"/>
      <c r="W47" s="256"/>
      <c r="X47" s="10"/>
      <c r="Y47" s="10"/>
      <c r="Z47" s="177"/>
      <c r="AA47" s="10"/>
      <c r="AB47" s="237"/>
      <c r="AC47" s="227"/>
      <c r="AD47" s="227"/>
      <c r="AE47" s="227"/>
      <c r="AF47" s="103"/>
      <c r="AG47" s="10"/>
      <c r="AH47" s="10"/>
      <c r="AI47" s="10"/>
      <c r="AJ47" s="10"/>
      <c r="AK47" s="10"/>
      <c r="AL47" s="10"/>
      <c r="AM47" s="10"/>
      <c r="AN47" s="43"/>
    </row>
    <row r="48" ht="17" customHeight="1">
      <c r="A48" s="257"/>
      <c r="B48" s="258"/>
      <c r="C48" s="259"/>
      <c r="D48" s="260"/>
      <c r="E48" s="260"/>
      <c r="F48" s="260"/>
      <c r="G48" s="260"/>
      <c r="H48" s="260"/>
      <c r="I48" s="260"/>
      <c r="J48" s="260"/>
      <c r="K48" s="261"/>
      <c r="L48" s="262"/>
      <c r="M48" t="s" s="223">
        <v>77</v>
      </c>
      <c r="N48" t="s" s="225">
        <v>20</v>
      </c>
      <c r="O48" s="105"/>
      <c r="P48" s="96"/>
      <c r="Q48" s="10"/>
      <c r="R48" s="10"/>
      <c r="S48" s="10"/>
      <c r="T48" s="256"/>
      <c r="U48" s="256"/>
      <c r="V48" s="256"/>
      <c r="W48" s="256"/>
      <c r="X48" s="10"/>
      <c r="Y48" s="10"/>
      <c r="Z48" s="177"/>
      <c r="AA48" s="10"/>
      <c r="AB48" s="237"/>
      <c r="AC48" s="227"/>
      <c r="AD48" s="227"/>
      <c r="AE48" s="227"/>
      <c r="AF48" s="103"/>
      <c r="AG48" s="10"/>
      <c r="AH48" s="10"/>
      <c r="AI48" s="10"/>
      <c r="AJ48" s="10"/>
      <c r="AK48" s="10"/>
      <c r="AL48" s="10"/>
      <c r="AM48" s="10"/>
      <c r="AN48" s="43"/>
    </row>
    <row r="49" ht="8" customHeight="1">
      <c r="A49" s="172"/>
      <c r="B49" s="173"/>
      <c r="C49" s="173"/>
      <c r="D49" s="113"/>
      <c r="E49" s="263"/>
      <c r="F49" s="263"/>
      <c r="G49" s="263"/>
      <c r="H49" s="263"/>
      <c r="I49" s="263"/>
      <c r="J49" s="263"/>
      <c r="K49" s="264"/>
      <c r="L49" s="172"/>
      <c r="M49" s="265"/>
      <c r="N49" s="265"/>
      <c r="O49" s="114"/>
      <c r="P49" s="81"/>
      <c r="Q49" s="81"/>
      <c r="R49" s="81"/>
      <c r="S49" s="81"/>
      <c r="T49" s="81"/>
      <c r="U49" s="81"/>
      <c r="V49" s="81"/>
      <c r="W49" s="81"/>
      <c r="X49" s="81"/>
      <c r="Y49" s="10"/>
      <c r="Z49" s="10"/>
      <c r="AA49" s="10"/>
      <c r="AB49" s="215"/>
      <c r="AC49" s="216"/>
      <c r="AD49" s="216"/>
      <c r="AE49" s="216"/>
      <c r="AF49" s="10"/>
      <c r="AG49" s="10"/>
      <c r="AH49" s="10"/>
      <c r="AI49" s="10"/>
      <c r="AJ49" s="10"/>
      <c r="AK49" s="10"/>
      <c r="AL49" s="10"/>
      <c r="AM49" s="10"/>
      <c r="AN49" s="43"/>
    </row>
    <row r="50" ht="17" customHeight="1">
      <c r="A50" t="s" s="266">
        <v>78</v>
      </c>
      <c r="B50" s="267"/>
      <c r="C50" s="268"/>
      <c r="D50" s="269"/>
      <c r="E50" s="269">
        <v>50</v>
      </c>
      <c r="F50" s="269">
        <v>90</v>
      </c>
      <c r="G50" s="269">
        <v>130</v>
      </c>
      <c r="H50" s="269"/>
      <c r="I50" t="s" s="270">
        <v>19</v>
      </c>
      <c r="J50" s="269"/>
      <c r="K50" s="271">
        <v>1000</v>
      </c>
      <c r="L50" t="s" s="272">
        <v>78</v>
      </c>
      <c r="M50" t="s" s="124">
        <v>79</v>
      </c>
      <c r="N50" t="s" s="125">
        <v>26</v>
      </c>
      <c r="O50" t="s" s="125">
        <v>27</v>
      </c>
      <c r="P50" t="s" s="125">
        <v>28</v>
      </c>
      <c r="Q50" t="s" s="125">
        <v>29</v>
      </c>
      <c r="R50" t="s" s="125">
        <v>30</v>
      </c>
      <c r="S50" t="s" s="125">
        <v>31</v>
      </c>
      <c r="T50" t="s" s="125">
        <v>32</v>
      </c>
      <c r="U50" t="s" s="125">
        <v>33</v>
      </c>
      <c r="V50" t="s" s="125">
        <v>34</v>
      </c>
      <c r="W50" t="s" s="125">
        <v>35</v>
      </c>
      <c r="X50" t="s" s="125">
        <v>36</v>
      </c>
      <c r="Y50" s="192"/>
      <c r="Z50" s="83"/>
      <c r="AA50" s="83"/>
      <c r="AB50" s="273"/>
      <c r="AC50" s="274"/>
      <c r="AD50" s="274"/>
      <c r="AE50" s="274"/>
      <c r="AF50" s="103"/>
      <c r="AG50" s="10"/>
      <c r="AH50" s="10"/>
      <c r="AI50" s="10"/>
      <c r="AJ50" s="10"/>
      <c r="AK50" s="10"/>
      <c r="AL50" s="83"/>
      <c r="AM50" s="83"/>
      <c r="AN50" s="193"/>
    </row>
    <row r="51" ht="18" customHeight="1">
      <c r="A51" s="275"/>
      <c r="B51" s="276"/>
      <c r="C51" s="277"/>
      <c r="D51" s="278"/>
      <c r="E51" s="278"/>
      <c r="F51" s="278"/>
      <c r="G51" s="278"/>
      <c r="H51" s="278"/>
      <c r="I51" s="278"/>
      <c r="J51" s="278"/>
      <c r="K51" s="279"/>
      <c r="L51" s="280"/>
      <c r="M51" t="s" s="137">
        <v>20</v>
      </c>
      <c r="N51" s="244"/>
      <c r="O51" s="217"/>
      <c r="P51" s="217"/>
      <c r="Q51" s="217"/>
      <c r="R51" s="217"/>
      <c r="S51" s="217"/>
      <c r="T51" s="217"/>
      <c r="U51" s="217"/>
      <c r="V51" s="217"/>
      <c r="W51" s="217"/>
      <c r="X51" s="218"/>
      <c r="Y51" s="281"/>
      <c r="Z51" s="10"/>
      <c r="AA51" s="10"/>
      <c r="AB51" s="282">
        <f>SUM(N51:X51)</f>
        <v>0</v>
      </c>
      <c r="AC51" s="274">
        <f>HLOOKUP($P$13,$AE$76:$AK$98,17,FALSE)</f>
      </c>
      <c r="AD51" s="274">
        <f>AB51*AC51</f>
      </c>
      <c r="AE51" s="283">
        <f>K50*AB51</f>
        <v>0</v>
      </c>
      <c r="AF51" s="103"/>
      <c r="AG51" s="10"/>
      <c r="AH51" s="10"/>
      <c r="AI51" s="10"/>
      <c r="AJ51" s="10"/>
      <c r="AK51" s="10"/>
      <c r="AL51" s="10"/>
      <c r="AM51" s="10"/>
      <c r="AN51" s="43"/>
    </row>
    <row r="52" ht="18" customHeight="1">
      <c r="A52" t="s" s="284">
        <v>80</v>
      </c>
      <c r="B52" s="276"/>
      <c r="C52" s="277"/>
      <c r="D52" s="285"/>
      <c r="E52" s="285"/>
      <c r="F52" s="285"/>
      <c r="G52" s="285"/>
      <c r="H52" s="285"/>
      <c r="I52" s="285"/>
      <c r="J52" s="285"/>
      <c r="K52" s="286"/>
      <c r="L52" t="s" s="287">
        <v>80</v>
      </c>
      <c r="M52" t="s" s="161">
        <v>50</v>
      </c>
      <c r="N52" t="s" s="288">
        <v>43</v>
      </c>
      <c r="O52" t="s" s="288">
        <v>44</v>
      </c>
      <c r="P52" t="s" s="288">
        <v>45</v>
      </c>
      <c r="Q52" t="s" s="288">
        <v>46</v>
      </c>
      <c r="R52" t="s" s="288">
        <v>47</v>
      </c>
      <c r="S52" t="s" s="288">
        <v>48</v>
      </c>
      <c r="T52" s="289"/>
      <c r="U52" s="290"/>
      <c r="V52" t="s" s="291">
        <v>81</v>
      </c>
      <c r="W52" s="292"/>
      <c r="X52" t="s" s="293">
        <v>82</v>
      </c>
      <c r="Y52" t="s" s="294">
        <v>83</v>
      </c>
      <c r="Z52" s="192"/>
      <c r="AA52" s="83"/>
      <c r="AB52" s="273"/>
      <c r="AC52" s="274"/>
      <c r="AD52" s="274"/>
      <c r="AE52" s="274"/>
      <c r="AF52" s="103"/>
      <c r="AG52" s="10"/>
      <c r="AH52" s="10"/>
      <c r="AI52" s="10"/>
      <c r="AJ52" s="10"/>
      <c r="AK52" s="10"/>
      <c r="AL52" s="83"/>
      <c r="AM52" s="83"/>
      <c r="AN52" s="193"/>
    </row>
    <row r="53" ht="18" customHeight="1">
      <c r="A53" t="s" s="284">
        <v>84</v>
      </c>
      <c r="B53" s="276"/>
      <c r="C53" s="277"/>
      <c r="D53" s="285"/>
      <c r="E53" s="285"/>
      <c r="F53" s="285"/>
      <c r="G53" s="285"/>
      <c r="H53" s="285"/>
      <c r="I53" s="285"/>
      <c r="J53" s="285"/>
      <c r="K53" s="286"/>
      <c r="L53" t="s" s="287">
        <v>84</v>
      </c>
      <c r="M53" t="s" s="168">
        <v>20</v>
      </c>
      <c r="N53" s="244"/>
      <c r="O53" s="217"/>
      <c r="P53" s="217"/>
      <c r="Q53" s="217"/>
      <c r="R53" s="217"/>
      <c r="S53" s="218"/>
      <c r="T53" s="281"/>
      <c r="U53" s="295"/>
      <c r="V53" t="s" s="296">
        <v>20</v>
      </c>
      <c r="W53" s="297"/>
      <c r="X53" s="244"/>
      <c r="Y53" s="218"/>
      <c r="Z53" s="96"/>
      <c r="AA53" s="10"/>
      <c r="AB53" s="273"/>
      <c r="AC53" s="274"/>
      <c r="AD53" s="274"/>
      <c r="AE53" s="274"/>
      <c r="AF53" s="103"/>
      <c r="AG53" s="10"/>
      <c r="AH53" s="10"/>
      <c r="AI53" s="10"/>
      <c r="AJ53" s="10"/>
      <c r="AK53" s="10"/>
      <c r="AL53" s="10"/>
      <c r="AM53" s="10"/>
      <c r="AN53" s="43"/>
    </row>
    <row r="54" ht="18" customHeight="1">
      <c r="A54" t="s" s="298">
        <v>85</v>
      </c>
      <c r="B54" s="299"/>
      <c r="C54" s="277"/>
      <c r="D54" s="285"/>
      <c r="E54" s="285"/>
      <c r="F54" s="285"/>
      <c r="G54" s="285"/>
      <c r="H54" s="285"/>
      <c r="I54" s="285"/>
      <c r="J54" s="285"/>
      <c r="K54" s="286"/>
      <c r="L54" t="s" s="300">
        <v>85</v>
      </c>
      <c r="M54" t="s" s="189">
        <v>75</v>
      </c>
      <c r="N54" t="s" s="209">
        <v>56</v>
      </c>
      <c r="O54" s="210"/>
      <c r="P54" t="s" s="209">
        <v>57</v>
      </c>
      <c r="Q54" s="210"/>
      <c r="R54" t="s" s="209">
        <v>58</v>
      </c>
      <c r="S54" s="210"/>
      <c r="T54" t="s" s="190">
        <v>59</v>
      </c>
      <c r="U54" s="191"/>
      <c r="V54" t="s" s="190">
        <v>60</v>
      </c>
      <c r="W54" s="191"/>
      <c r="X54" s="248"/>
      <c r="Y54" s="301"/>
      <c r="Z54" s="83"/>
      <c r="AA54" s="83"/>
      <c r="AB54" s="273"/>
      <c r="AC54" s="274"/>
      <c r="AD54" s="274"/>
      <c r="AE54" s="274"/>
      <c r="AF54" s="103"/>
      <c r="AG54" s="10"/>
      <c r="AH54" s="10"/>
      <c r="AI54" s="10"/>
      <c r="AJ54" s="10"/>
      <c r="AK54" s="10"/>
      <c r="AL54" s="83"/>
      <c r="AM54" s="83"/>
      <c r="AN54" s="193"/>
    </row>
    <row r="55" ht="18" customHeight="1">
      <c r="A55" t="s" s="284">
        <v>86</v>
      </c>
      <c r="B55" s="299"/>
      <c r="C55" s="277"/>
      <c r="D55" s="285"/>
      <c r="E55" s="285"/>
      <c r="F55" s="285"/>
      <c r="G55" s="285"/>
      <c r="H55" s="285"/>
      <c r="I55" s="285"/>
      <c r="J55" s="285"/>
      <c r="K55" s="286"/>
      <c r="L55" t="s" s="287">
        <v>86</v>
      </c>
      <c r="M55" t="s" s="199">
        <v>20</v>
      </c>
      <c r="N55" s="200"/>
      <c r="O55" s="201"/>
      <c r="P55" s="202"/>
      <c r="Q55" s="201"/>
      <c r="R55" s="202"/>
      <c r="S55" s="201"/>
      <c r="T55" s="202"/>
      <c r="U55" s="201"/>
      <c r="V55" s="202"/>
      <c r="W55" s="203"/>
      <c r="X55" s="281"/>
      <c r="Y55" s="81"/>
      <c r="Z55" s="10"/>
      <c r="AA55" s="10"/>
      <c r="AB55" s="273"/>
      <c r="AC55" s="274"/>
      <c r="AD55" s="274"/>
      <c r="AE55" s="274"/>
      <c r="AF55" s="103"/>
      <c r="AG55" s="10"/>
      <c r="AH55" s="10"/>
      <c r="AI55" s="10"/>
      <c r="AJ55" s="10"/>
      <c r="AK55" s="10"/>
      <c r="AL55" s="10"/>
      <c r="AM55" s="10"/>
      <c r="AN55" s="43"/>
    </row>
    <row r="56" ht="18" customHeight="1">
      <c r="A56" s="275"/>
      <c r="B56" s="299"/>
      <c r="C56" s="277"/>
      <c r="D56" s="285"/>
      <c r="E56" s="285"/>
      <c r="F56" s="285"/>
      <c r="G56" s="285"/>
      <c r="H56" s="285"/>
      <c r="I56" s="285"/>
      <c r="J56" s="285"/>
      <c r="K56" s="286"/>
      <c r="L56" s="280"/>
      <c r="M56" t="s" s="189">
        <v>87</v>
      </c>
      <c r="N56" t="s" s="209">
        <v>63</v>
      </c>
      <c r="O56" s="210"/>
      <c r="P56" t="s" s="209">
        <v>64</v>
      </c>
      <c r="Q56" s="210"/>
      <c r="R56" t="s" s="209">
        <v>65</v>
      </c>
      <c r="S56" s="210"/>
      <c r="T56" t="s" s="209">
        <v>66</v>
      </c>
      <c r="U56" s="210"/>
      <c r="V56" t="s" s="211">
        <v>59</v>
      </c>
      <c r="W56" s="212"/>
      <c r="X56" t="s" s="302">
        <v>67</v>
      </c>
      <c r="Y56" s="303"/>
      <c r="Z56" s="192"/>
      <c r="AA56" s="83"/>
      <c r="AB56" s="273"/>
      <c r="AC56" s="274"/>
      <c r="AD56" s="274"/>
      <c r="AE56" s="274"/>
      <c r="AF56" s="103"/>
      <c r="AG56" s="10"/>
      <c r="AH56" s="10"/>
      <c r="AI56" s="10"/>
      <c r="AJ56" s="10"/>
      <c r="AK56" s="10"/>
      <c r="AL56" s="83"/>
      <c r="AM56" s="83"/>
      <c r="AN56" s="193"/>
    </row>
    <row r="57" ht="18" customHeight="1">
      <c r="A57" s="304"/>
      <c r="B57" s="305"/>
      <c r="C57" s="306"/>
      <c r="D57" s="307"/>
      <c r="E57" s="307"/>
      <c r="F57" s="307"/>
      <c r="G57" s="307"/>
      <c r="H57" s="307"/>
      <c r="I57" s="307"/>
      <c r="J57" s="307"/>
      <c r="K57" s="308"/>
      <c r="L57" s="309"/>
      <c r="M57" t="s" s="199">
        <v>20</v>
      </c>
      <c r="N57" s="200"/>
      <c r="O57" s="201"/>
      <c r="P57" s="202"/>
      <c r="Q57" s="201"/>
      <c r="R57" s="202"/>
      <c r="S57" s="201"/>
      <c r="T57" s="202"/>
      <c r="U57" s="201"/>
      <c r="V57" s="217"/>
      <c r="W57" s="217"/>
      <c r="X57" s="217"/>
      <c r="Y57" s="218"/>
      <c r="Z57" s="96"/>
      <c r="AA57" s="10"/>
      <c r="AB57" s="273"/>
      <c r="AC57" s="274"/>
      <c r="AD57" s="274"/>
      <c r="AE57" s="274"/>
      <c r="AF57" s="103"/>
      <c r="AG57" s="10"/>
      <c r="AH57" s="10"/>
      <c r="AI57" s="10"/>
      <c r="AJ57" s="10"/>
      <c r="AK57" s="10"/>
      <c r="AL57" s="10"/>
      <c r="AM57" s="10"/>
      <c r="AN57" s="43"/>
    </row>
    <row r="58" ht="8" customHeight="1">
      <c r="A58" s="109"/>
      <c r="B58" s="110"/>
      <c r="C58" s="110"/>
      <c r="D58" s="310"/>
      <c r="E58" s="310"/>
      <c r="F58" s="310"/>
      <c r="G58" s="310"/>
      <c r="H58" s="310"/>
      <c r="I58" s="310"/>
      <c r="J58" s="310"/>
      <c r="K58" s="311"/>
      <c r="L58" s="109"/>
      <c r="M58" s="3"/>
      <c r="N58" s="156"/>
      <c r="O58" s="156"/>
      <c r="P58" s="156"/>
      <c r="Q58" s="156"/>
      <c r="R58" s="156"/>
      <c r="S58" s="156"/>
      <c r="T58" s="156"/>
      <c r="U58" s="156"/>
      <c r="V58" s="156"/>
      <c r="W58" s="156"/>
      <c r="X58" s="156"/>
      <c r="Y58" s="156"/>
      <c r="Z58" s="10"/>
      <c r="AA58" s="10"/>
      <c r="AB58" s="116"/>
      <c r="AC58" s="117"/>
      <c r="AD58" s="117"/>
      <c r="AE58" s="117"/>
      <c r="AF58" s="10"/>
      <c r="AG58" s="10"/>
      <c r="AH58" s="10"/>
      <c r="AI58" s="10"/>
      <c r="AJ58" s="10"/>
      <c r="AK58" s="10"/>
      <c r="AL58" s="10"/>
      <c r="AM58" s="10"/>
      <c r="AN58" s="43"/>
    </row>
    <row r="59" ht="17" customHeight="1">
      <c r="A59" s="119"/>
      <c r="B59" s="120"/>
      <c r="C59" s="120"/>
      <c r="D59" s="121"/>
      <c r="E59" s="121"/>
      <c r="F59" s="121"/>
      <c r="G59" s="121"/>
      <c r="H59" s="121"/>
      <c r="I59" s="121"/>
      <c r="J59" s="121"/>
      <c r="K59" s="122"/>
      <c r="L59" s="119"/>
      <c r="M59" s="81"/>
      <c r="N59" s="82"/>
      <c r="O59" s="177"/>
      <c r="P59" s="177"/>
      <c r="Q59" s="10"/>
      <c r="R59" s="312"/>
      <c r="S59" s="312"/>
      <c r="T59" s="312"/>
      <c r="U59" s="312"/>
      <c r="V59" s="312"/>
      <c r="W59" s="312"/>
      <c r="X59" s="312"/>
      <c r="Y59" s="10"/>
      <c r="Z59" s="10"/>
      <c r="AA59" s="10"/>
      <c r="AB59" s="129"/>
      <c r="AC59" s="86"/>
      <c r="AD59" s="86"/>
      <c r="AE59" s="86"/>
      <c r="AF59" s="10"/>
      <c r="AG59" s="10"/>
      <c r="AH59" s="10"/>
      <c r="AI59" s="10"/>
      <c r="AJ59" s="10"/>
      <c r="AK59" s="10"/>
      <c r="AL59" s="10"/>
      <c r="AM59" s="10"/>
      <c r="AN59" s="43"/>
    </row>
    <row r="60" ht="16" customHeight="1">
      <c r="A60" t="s" s="313">
        <v>88</v>
      </c>
      <c r="B60" s="314"/>
      <c r="C60" s="315"/>
      <c r="D60" s="316"/>
      <c r="E60" s="316">
        <v>15</v>
      </c>
      <c r="F60" s="316">
        <v>25</v>
      </c>
      <c r="G60" s="316">
        <v>60</v>
      </c>
      <c r="H60" s="316"/>
      <c r="I60" t="s" s="317">
        <v>19</v>
      </c>
      <c r="J60" s="316"/>
      <c r="K60" s="92">
        <v>300</v>
      </c>
      <c r="L60" t="s" s="318">
        <v>88</v>
      </c>
      <c r="M60" t="s" s="319">
        <v>20</v>
      </c>
      <c r="N60" s="95"/>
      <c r="O60" s="96"/>
      <c r="P60" s="10"/>
      <c r="Q60" s="320"/>
      <c r="R60" t="s" s="321">
        <v>89</v>
      </c>
      <c r="S60" s="322"/>
      <c r="T60" s="322"/>
      <c r="U60" s="323"/>
      <c r="V60" s="324">
        <f>AD66</f>
      </c>
      <c r="W60" s="325"/>
      <c r="X60" s="326"/>
      <c r="Y60" s="327"/>
      <c r="Z60" s="328"/>
      <c r="AA60" s="328"/>
      <c r="AB60" s="329">
        <f>N60</f>
        <v>0</v>
      </c>
      <c r="AC60" s="330">
        <f>HLOOKUP($P$13,$AE$76:$AK$98,18,FALSE)</f>
      </c>
      <c r="AD60" s="330">
        <f>AB60*AC60</f>
      </c>
      <c r="AE60" s="331">
        <f>K60*AB60</f>
        <v>0</v>
      </c>
      <c r="AF60" s="103"/>
      <c r="AG60" s="10"/>
      <c r="AH60" s="10"/>
      <c r="AI60" s="10"/>
      <c r="AJ60" s="10"/>
      <c r="AK60" s="10"/>
      <c r="AL60" s="328"/>
      <c r="AM60" s="328"/>
      <c r="AN60" s="332"/>
    </row>
    <row r="61" ht="16" customHeight="1">
      <c r="A61" t="s" s="313">
        <v>90</v>
      </c>
      <c r="B61" s="314"/>
      <c r="C61" s="315"/>
      <c r="D61" s="316"/>
      <c r="E61" s="316">
        <v>10</v>
      </c>
      <c r="F61" s="316">
        <v>15</v>
      </c>
      <c r="G61" s="316">
        <v>30</v>
      </c>
      <c r="H61" s="316"/>
      <c r="I61" t="s" s="317">
        <v>19</v>
      </c>
      <c r="J61" s="316"/>
      <c r="K61" s="92">
        <v>150</v>
      </c>
      <c r="L61" t="s" s="318">
        <v>90</v>
      </c>
      <c r="M61" t="s" s="319">
        <v>20</v>
      </c>
      <c r="N61" s="333"/>
      <c r="O61" s="96"/>
      <c r="P61" s="10"/>
      <c r="Q61" s="320"/>
      <c r="R61" s="334"/>
      <c r="S61" s="15"/>
      <c r="T61" s="15"/>
      <c r="U61" s="16"/>
      <c r="V61" s="335"/>
      <c r="W61" s="336"/>
      <c r="X61" s="337"/>
      <c r="Y61" s="338"/>
      <c r="Z61" s="10"/>
      <c r="AA61" s="10"/>
      <c r="AB61" s="329">
        <f>N61</f>
        <v>0</v>
      </c>
      <c r="AC61" s="330">
        <f>HLOOKUP($P$13,$AE$76:$AK$98,19,FALSE)</f>
      </c>
      <c r="AD61" s="330">
        <f>AB61*AC61</f>
      </c>
      <c r="AE61" s="331">
        <f>K61*AB61</f>
        <v>0</v>
      </c>
      <c r="AF61" s="103"/>
      <c r="AG61" s="10"/>
      <c r="AH61" s="10"/>
      <c r="AI61" s="10"/>
      <c r="AJ61" s="10"/>
      <c r="AK61" s="10"/>
      <c r="AL61" s="10"/>
      <c r="AM61" s="10"/>
      <c r="AN61" s="43"/>
    </row>
    <row r="62" ht="18" customHeight="1">
      <c r="A62" t="s" s="313">
        <v>91</v>
      </c>
      <c r="B62" s="314"/>
      <c r="C62" s="315"/>
      <c r="D62" s="316"/>
      <c r="E62" s="316">
        <v>17</v>
      </c>
      <c r="F62" s="316">
        <v>32</v>
      </c>
      <c r="G62" s="316">
        <v>80</v>
      </c>
      <c r="H62" s="316"/>
      <c r="I62" t="s" s="317">
        <v>19</v>
      </c>
      <c r="J62" s="316"/>
      <c r="K62" s="92">
        <v>200</v>
      </c>
      <c r="L62" t="s" s="318">
        <v>91</v>
      </c>
      <c r="M62" t="s" s="319">
        <v>20</v>
      </c>
      <c r="N62" s="333"/>
      <c r="O62" s="96"/>
      <c r="P62" s="10"/>
      <c r="Q62" s="320"/>
      <c r="R62" s="338"/>
      <c r="S62" s="339"/>
      <c r="T62" s="339"/>
      <c r="U62" s="340"/>
      <c r="V62" s="341"/>
      <c r="W62" s="342"/>
      <c r="X62" s="343"/>
      <c r="Y62" s="344"/>
      <c r="Z62" s="345"/>
      <c r="AA62" s="345"/>
      <c r="AB62" s="329">
        <f>N62</f>
        <v>0</v>
      </c>
      <c r="AC62" s="330">
        <f>HLOOKUP($P$13,$AE$76:$AK$98,20,FALSE)</f>
      </c>
      <c r="AD62" s="330">
        <f>AB62*AC62</f>
      </c>
      <c r="AE62" s="331">
        <f>K62*AB62</f>
        <v>0</v>
      </c>
      <c r="AF62" s="103"/>
      <c r="AG62" s="10"/>
      <c r="AH62" s="10"/>
      <c r="AI62" s="10"/>
      <c r="AJ62" s="10"/>
      <c r="AK62" s="10"/>
      <c r="AL62" s="345"/>
      <c r="AM62" s="345"/>
      <c r="AN62" s="346"/>
    </row>
    <row r="63" ht="16" customHeight="1">
      <c r="A63" t="s" s="313">
        <v>92</v>
      </c>
      <c r="B63" s="314"/>
      <c r="C63" s="315"/>
      <c r="D63" s="316"/>
      <c r="E63" s="316">
        <v>35</v>
      </c>
      <c r="F63" s="316">
        <v>60</v>
      </c>
      <c r="G63" s="316">
        <v>160</v>
      </c>
      <c r="H63" s="316"/>
      <c r="I63" t="s" s="317">
        <v>19</v>
      </c>
      <c r="J63" s="316"/>
      <c r="K63" s="92">
        <v>600</v>
      </c>
      <c r="L63" t="s" s="318">
        <v>93</v>
      </c>
      <c r="M63" t="s" s="319">
        <v>20</v>
      </c>
      <c r="N63" s="333"/>
      <c r="O63" s="96"/>
      <c r="P63" s="10"/>
      <c r="Q63" s="320"/>
      <c r="R63" t="s" s="347">
        <v>94</v>
      </c>
      <c r="S63" s="348"/>
      <c r="T63" s="348"/>
      <c r="U63" s="349"/>
      <c r="V63" s="335">
        <f>AE66</f>
        <v>0</v>
      </c>
      <c r="W63" s="336"/>
      <c r="X63" s="337"/>
      <c r="Y63" s="338"/>
      <c r="Z63" s="10"/>
      <c r="AA63" s="10"/>
      <c r="AB63" s="329">
        <f>N63</f>
        <v>0</v>
      </c>
      <c r="AC63" s="330">
        <f>HLOOKUP($P$13,$AE$76:$AK$98,21,FALSE)</f>
      </c>
      <c r="AD63" s="330">
        <f>AB63*AC63</f>
      </c>
      <c r="AE63" s="331">
        <f>K63*AB63</f>
        <v>0</v>
      </c>
      <c r="AF63" s="103"/>
      <c r="AG63" s="10"/>
      <c r="AH63" s="10"/>
      <c r="AI63" s="10"/>
      <c r="AJ63" s="10"/>
      <c r="AK63" s="10"/>
      <c r="AL63" s="10"/>
      <c r="AM63" s="10"/>
      <c r="AN63" s="43"/>
    </row>
    <row r="64" ht="16" customHeight="1">
      <c r="A64" t="s" s="313">
        <v>95</v>
      </c>
      <c r="B64" s="314"/>
      <c r="C64" s="315"/>
      <c r="D64" s="316"/>
      <c r="E64" s="316">
        <v>30</v>
      </c>
      <c r="F64" s="316">
        <v>35</v>
      </c>
      <c r="G64" s="316">
        <v>50</v>
      </c>
      <c r="H64" s="316"/>
      <c r="I64" t="s" s="317">
        <v>19</v>
      </c>
      <c r="J64" s="316"/>
      <c r="K64" s="92">
        <v>300</v>
      </c>
      <c r="L64" t="s" s="318">
        <v>96</v>
      </c>
      <c r="M64" t="s" s="319">
        <v>20</v>
      </c>
      <c r="N64" s="333"/>
      <c r="O64" s="96"/>
      <c r="P64" s="10"/>
      <c r="Q64" s="320"/>
      <c r="R64" s="350"/>
      <c r="S64" s="351"/>
      <c r="T64" s="351"/>
      <c r="U64" s="352"/>
      <c r="V64" s="353"/>
      <c r="W64" s="354"/>
      <c r="X64" s="355"/>
      <c r="Y64" s="344"/>
      <c r="Z64" s="345"/>
      <c r="AA64" s="345"/>
      <c r="AB64" s="329">
        <f>N64</f>
        <v>0</v>
      </c>
      <c r="AC64" s="330">
        <f>HLOOKUP($P$13,$AE$76:$AK$98,22,FALSE)</f>
      </c>
      <c r="AD64" s="330">
        <f>AB64*AC64</f>
      </c>
      <c r="AE64" s="331">
        <f>K64*AB64</f>
        <v>0</v>
      </c>
      <c r="AF64" s="103"/>
      <c r="AG64" s="10"/>
      <c r="AH64" s="10"/>
      <c r="AI64" s="10"/>
      <c r="AJ64" s="10"/>
      <c r="AK64" s="10"/>
      <c r="AL64" s="345"/>
      <c r="AM64" s="345"/>
      <c r="AN64" s="346"/>
    </row>
    <row r="65" ht="17" customHeight="1">
      <c r="A65" t="s" s="313">
        <v>97</v>
      </c>
      <c r="B65" s="314"/>
      <c r="C65" s="315"/>
      <c r="D65" s="316"/>
      <c r="E65" s="316">
        <v>50</v>
      </c>
      <c r="F65" s="316">
        <v>100</v>
      </c>
      <c r="G65" s="316">
        <v>350</v>
      </c>
      <c r="H65" s="316"/>
      <c r="I65" t="s" s="317">
        <v>19</v>
      </c>
      <c r="J65" s="316"/>
      <c r="K65" s="92">
        <v>1400</v>
      </c>
      <c r="L65" t="s" s="318">
        <v>97</v>
      </c>
      <c r="M65" t="s" s="319">
        <v>20</v>
      </c>
      <c r="N65" s="105"/>
      <c r="O65" s="281"/>
      <c r="P65" s="81"/>
      <c r="Q65" s="81"/>
      <c r="R65" s="356"/>
      <c r="S65" s="356"/>
      <c r="T65" s="356"/>
      <c r="U65" s="356"/>
      <c r="V65" s="356"/>
      <c r="W65" s="356"/>
      <c r="X65" s="356"/>
      <c r="Y65" s="81"/>
      <c r="Z65" s="81"/>
      <c r="AA65" s="81"/>
      <c r="AB65" s="329">
        <f>N65</f>
        <v>0</v>
      </c>
      <c r="AC65" s="330">
        <f>HLOOKUP($P$13,$AE$76:$AK$98,23,FALSE)</f>
      </c>
      <c r="AD65" s="330">
        <f>AB65*AC65</f>
      </c>
      <c r="AE65" s="331">
        <f>K65*AB65</f>
        <v>0</v>
      </c>
      <c r="AF65" s="103"/>
      <c r="AG65" s="10"/>
      <c r="AH65" s="10"/>
      <c r="AI65" s="10"/>
      <c r="AJ65" s="10"/>
      <c r="AK65" s="10"/>
      <c r="AL65" s="81"/>
      <c r="AM65" s="81"/>
      <c r="AN65" s="295"/>
    </row>
    <row r="66" ht="19" customHeight="1">
      <c r="A66" s="357"/>
      <c r="B66" s="357"/>
      <c r="C66" s="357"/>
      <c r="D66" s="357"/>
      <c r="E66" s="357"/>
      <c r="F66" s="357"/>
      <c r="G66" s="357"/>
      <c r="H66" s="3"/>
      <c r="I66" s="3"/>
      <c r="J66" s="3"/>
      <c r="K66" s="3"/>
      <c r="L66" s="3"/>
      <c r="M66" s="3"/>
      <c r="N66" s="156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117"/>
      <c r="AC66" s="358"/>
      <c r="AD66" s="330">
        <f>SUM(AD16:AD65)</f>
      </c>
      <c r="AE66" s="331">
        <f>SUM(AE16:AE65)</f>
        <v>0</v>
      </c>
      <c r="AF66" s="103"/>
      <c r="AG66" s="10"/>
      <c r="AH66" s="10"/>
      <c r="AI66" s="10"/>
      <c r="AJ66" s="10"/>
      <c r="AK66" s="10"/>
      <c r="AL66" s="3"/>
      <c r="AM66" s="3"/>
      <c r="AN66" s="3"/>
    </row>
    <row r="67" ht="18" customHeight="1">
      <c r="A67" s="54"/>
      <c r="B67" s="54"/>
      <c r="C67" s="54"/>
      <c r="D67" s="54"/>
      <c r="E67" s="54"/>
      <c r="F67" s="54"/>
      <c r="G67" s="54"/>
      <c r="H67" s="10"/>
      <c r="I67" s="10"/>
      <c r="J67" s="10"/>
      <c r="K67" s="10"/>
      <c r="L67" s="359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17"/>
      <c r="AE67" s="117"/>
      <c r="AF67" s="10"/>
      <c r="AG67" s="10"/>
      <c r="AH67" s="10"/>
      <c r="AI67" s="10"/>
      <c r="AJ67" s="10"/>
      <c r="AK67" s="10"/>
      <c r="AL67" s="10"/>
      <c r="AM67" s="10"/>
      <c r="AN67" s="10"/>
    </row>
    <row r="68" ht="18" customHeight="1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359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</row>
    <row r="69" ht="18" customHeight="1">
      <c r="A69" s="54"/>
      <c r="B69" s="54"/>
      <c r="C69" s="54"/>
      <c r="D69" s="54"/>
      <c r="E69" s="54"/>
      <c r="F69" s="54"/>
      <c r="G69" s="54"/>
      <c r="H69" s="10"/>
      <c r="I69" s="10"/>
      <c r="J69" s="10"/>
      <c r="K69" s="10"/>
      <c r="L69" s="359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</row>
    <row r="70" ht="18" customHeight="1">
      <c r="A70" s="54"/>
      <c r="B70" s="54"/>
      <c r="C70" s="54"/>
      <c r="D70" s="54"/>
      <c r="E70" s="54"/>
      <c r="F70" s="54"/>
      <c r="G70" s="54"/>
      <c r="H70" s="10"/>
      <c r="I70" s="10"/>
      <c r="J70" s="256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</row>
    <row r="71" ht="18" customHeight="1">
      <c r="A71" s="54"/>
      <c r="B71" s="54"/>
      <c r="C71" s="54"/>
      <c r="D71" s="54"/>
      <c r="E71" s="54"/>
      <c r="F71" s="54"/>
      <c r="G71" s="54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</row>
    <row r="72" ht="18" customHeight="1">
      <c r="A72" s="54"/>
      <c r="B72" s="54"/>
      <c r="C72" s="54"/>
      <c r="D72" s="54"/>
      <c r="E72" s="54"/>
      <c r="F72" s="54"/>
      <c r="G72" s="54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</row>
    <row r="73" ht="18" customHeight="1">
      <c r="A73" s="54"/>
      <c r="B73" s="54"/>
      <c r="C73" s="54"/>
      <c r="D73" s="54"/>
      <c r="E73" s="54"/>
      <c r="F73" s="54"/>
      <c r="G73" s="54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</row>
    <row r="74" ht="18" customHeight="1">
      <c r="A74" s="54"/>
      <c r="B74" s="54"/>
      <c r="C74" s="54"/>
      <c r="D74" s="54"/>
      <c r="E74" s="54"/>
      <c r="F74" s="54"/>
      <c r="G74" s="54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</row>
    <row r="75" ht="18" customHeight="1">
      <c r="A75" s="54"/>
      <c r="B75" s="54"/>
      <c r="C75" s="54"/>
      <c r="D75" s="54"/>
      <c r="E75" s="54"/>
      <c r="F75" s="54"/>
      <c r="G75" s="54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</row>
    <row r="76" ht="18" customHeight="1">
      <c r="A76" s="54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78"/>
      <c r="AC76" s="78"/>
      <c r="AD76" s="78"/>
      <c r="AE76" s="360">
        <v>0.5</v>
      </c>
      <c r="AF76" s="360">
        <v>1</v>
      </c>
      <c r="AG76" s="360">
        <v>2</v>
      </c>
      <c r="AH76" s="360">
        <v>7</v>
      </c>
      <c r="AI76" s="360">
        <v>14</v>
      </c>
      <c r="AJ76" s="360">
        <v>21</v>
      </c>
      <c r="AK76" s="360">
        <v>30</v>
      </c>
      <c r="AL76" s="10"/>
      <c r="AM76" s="10"/>
      <c r="AN76" s="10"/>
    </row>
    <row r="77" ht="18" customHeight="1">
      <c r="A77" s="54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t="s" s="361">
        <v>18</v>
      </c>
      <c r="AC77" s="362"/>
      <c r="AD77" s="362"/>
      <c r="AE77" s="363">
        <f>D16</f>
        <v>0</v>
      </c>
      <c r="AF77" s="363">
        <f>E16</f>
        <v>15</v>
      </c>
      <c r="AG77" s="363">
        <f>F16</f>
        <v>25</v>
      </c>
      <c r="AH77" s="363">
        <f>G16</f>
        <v>60</v>
      </c>
      <c r="AI77" s="363">
        <f>H16</f>
        <v>0</v>
      </c>
      <c r="AJ77" t="s" s="364">
        <f>I16</f>
        <v>98</v>
      </c>
      <c r="AK77" s="365">
        <f>J16</f>
        <v>0</v>
      </c>
      <c r="AL77" s="10"/>
      <c r="AM77" s="10"/>
      <c r="AN77" s="43"/>
    </row>
    <row r="78" ht="18" customHeight="1">
      <c r="A78" s="54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t="s" s="361">
        <v>22</v>
      </c>
      <c r="AC78" s="362"/>
      <c r="AD78" s="362"/>
      <c r="AE78" s="363">
        <f>D17</f>
        <v>0</v>
      </c>
      <c r="AF78" s="363">
        <f>E17</f>
        <v>15</v>
      </c>
      <c r="AG78" s="363">
        <f>F17</f>
        <v>25</v>
      </c>
      <c r="AH78" s="363">
        <f>G17</f>
        <v>60</v>
      </c>
      <c r="AI78" s="363">
        <f>H17</f>
        <v>0</v>
      </c>
      <c r="AJ78" t="s" s="364">
        <f>I17</f>
        <v>98</v>
      </c>
      <c r="AK78" s="365">
        <f>J17</f>
        <v>0</v>
      </c>
      <c r="AL78" s="10"/>
      <c r="AM78" s="10"/>
      <c r="AN78" s="43"/>
    </row>
    <row r="79" ht="18" customHeight="1">
      <c r="A79" s="54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t="s" s="366">
        <v>38</v>
      </c>
      <c r="AC79" s="367"/>
      <c r="AD79" s="367"/>
      <c r="AE79" s="368">
        <f>D20</f>
        <v>0</v>
      </c>
      <c r="AF79" s="368">
        <f>E20</f>
        <v>15</v>
      </c>
      <c r="AG79" s="368">
        <f>F20</f>
        <v>28</v>
      </c>
      <c r="AH79" s="368">
        <f>G20</f>
        <v>40</v>
      </c>
      <c r="AI79" s="368">
        <f>H20</f>
        <v>0</v>
      </c>
      <c r="AJ79" t="s" s="369">
        <f>I20</f>
        <v>98</v>
      </c>
      <c r="AK79" s="370">
        <f>J20</f>
        <v>0</v>
      </c>
      <c r="AL79" s="10"/>
      <c r="AM79" s="10"/>
      <c r="AN79" s="43"/>
    </row>
    <row r="80" ht="18" customHeight="1">
      <c r="A80" s="54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t="s" s="366">
        <v>39</v>
      </c>
      <c r="AC80" s="367"/>
      <c r="AD80" s="367"/>
      <c r="AE80" s="368">
        <f>D21</f>
        <v>0</v>
      </c>
      <c r="AF80" s="368">
        <f>E21</f>
        <v>25</v>
      </c>
      <c r="AG80" s="368">
        <f>F21</f>
        <v>48</v>
      </c>
      <c r="AH80" s="368">
        <f>G21</f>
        <v>60</v>
      </c>
      <c r="AI80" s="368">
        <f>H21</f>
        <v>0</v>
      </c>
      <c r="AJ80" t="s" s="369">
        <f>I21</f>
        <v>98</v>
      </c>
      <c r="AK80" s="370">
        <f>J21</f>
        <v>0</v>
      </c>
      <c r="AL80" s="10"/>
      <c r="AM80" s="10"/>
      <c r="AN80" s="43"/>
    </row>
    <row r="81" ht="18" customHeight="1">
      <c r="A81" s="54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t="s" s="366">
        <v>40</v>
      </c>
      <c r="AC81" s="367"/>
      <c r="AD81" s="367"/>
      <c r="AE81" s="368">
        <f>D22</f>
        <v>0</v>
      </c>
      <c r="AF81" s="368">
        <f>E22</f>
        <v>40</v>
      </c>
      <c r="AG81" s="368">
        <f>F22</f>
        <v>80</v>
      </c>
      <c r="AH81" s="368">
        <f>G22</f>
        <v>100</v>
      </c>
      <c r="AI81" s="368">
        <f>H22</f>
        <v>0</v>
      </c>
      <c r="AJ81" t="s" s="369">
        <f>I22</f>
        <v>98</v>
      </c>
      <c r="AK81" s="370">
        <f>J22</f>
        <v>0</v>
      </c>
      <c r="AL81" s="10"/>
      <c r="AM81" s="10"/>
      <c r="AN81" s="43"/>
    </row>
    <row r="82" ht="18" customHeight="1">
      <c r="A82" s="54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t="s" s="366">
        <v>42</v>
      </c>
      <c r="AC82" s="367"/>
      <c r="AD82" s="367"/>
      <c r="AE82" s="368">
        <f>D23</f>
        <v>0</v>
      </c>
      <c r="AF82" s="368">
        <f>E23</f>
        <v>60</v>
      </c>
      <c r="AG82" s="368">
        <f>F23</f>
        <v>120</v>
      </c>
      <c r="AH82" s="368">
        <f>G23</f>
        <v>200</v>
      </c>
      <c r="AI82" s="368">
        <f>H23</f>
        <v>0</v>
      </c>
      <c r="AJ82" t="s" s="369">
        <f>I23</f>
        <v>98</v>
      </c>
      <c r="AK82" s="370">
        <f>J23</f>
        <v>0</v>
      </c>
      <c r="AL82" s="10"/>
      <c r="AM82" s="10"/>
      <c r="AN82" s="43"/>
    </row>
    <row r="83" ht="18" customHeight="1">
      <c r="A83" s="54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t="s" s="371">
        <v>50</v>
      </c>
      <c r="AC83" s="372"/>
      <c r="AD83" s="372"/>
      <c r="AE83" s="373">
        <f>D26</f>
        <v>0</v>
      </c>
      <c r="AF83" s="373">
        <f>E26</f>
        <v>15</v>
      </c>
      <c r="AG83" s="373">
        <f>F26</f>
        <v>28</v>
      </c>
      <c r="AH83" s="373">
        <f>G26</f>
        <v>50</v>
      </c>
      <c r="AI83" s="373">
        <f>H26</f>
        <v>0</v>
      </c>
      <c r="AJ83" t="s" s="374">
        <f>I26</f>
        <v>98</v>
      </c>
      <c r="AK83" s="375">
        <f>J26</f>
        <v>0</v>
      </c>
      <c r="AL83" s="10"/>
      <c r="AM83" s="10"/>
      <c r="AN83" s="43"/>
    </row>
    <row r="84" ht="18" customHeight="1">
      <c r="A84" s="54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t="s" s="371">
        <v>99</v>
      </c>
      <c r="AC84" s="372"/>
      <c r="AD84" s="372"/>
      <c r="AE84" s="373">
        <f>D27</f>
        <v>0</v>
      </c>
      <c r="AF84" s="373">
        <f>E27</f>
        <v>25</v>
      </c>
      <c r="AG84" s="373">
        <f>F27</f>
        <v>35</v>
      </c>
      <c r="AH84" s="373">
        <f>G27</f>
        <v>60</v>
      </c>
      <c r="AI84" s="373">
        <f>H27</f>
        <v>0</v>
      </c>
      <c r="AJ84" t="s" s="374">
        <f>I27</f>
        <v>98</v>
      </c>
      <c r="AK84" s="375">
        <f>J27</f>
        <v>0</v>
      </c>
      <c r="AL84" s="10"/>
      <c r="AM84" s="10"/>
      <c r="AN84" s="43"/>
    </row>
    <row r="85" ht="18" customHeight="1">
      <c r="A85" s="54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t="s" s="376">
        <v>52</v>
      </c>
      <c r="AC85" s="377"/>
      <c r="AD85" s="377"/>
      <c r="AE85" s="378">
        <f>D30</f>
        <v>0</v>
      </c>
      <c r="AF85" s="378">
        <f>E30</f>
        <v>15</v>
      </c>
      <c r="AG85" s="378">
        <f>F30</f>
        <v>28</v>
      </c>
      <c r="AH85" s="378">
        <f>G30</f>
        <v>50</v>
      </c>
      <c r="AI85" s="378">
        <f>H30</f>
        <v>0</v>
      </c>
      <c r="AJ85" t="s" s="379">
        <f>I30</f>
        <v>100</v>
      </c>
      <c r="AK85" s="380">
        <f>J30</f>
        <v>0</v>
      </c>
      <c r="AL85" s="10"/>
      <c r="AM85" s="10"/>
      <c r="AN85" s="43"/>
    </row>
    <row r="86" ht="18" customHeight="1">
      <c r="A86" s="54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t="s" s="376">
        <v>101</v>
      </c>
      <c r="AC86" s="377"/>
      <c r="AD86" s="377"/>
      <c r="AE86" s="378">
        <f>D31</f>
        <v>0</v>
      </c>
      <c r="AF86" s="378">
        <f>E31</f>
        <v>25</v>
      </c>
      <c r="AG86" s="378">
        <f>F31</f>
        <v>35</v>
      </c>
      <c r="AH86" s="378">
        <f>G31</f>
        <v>60</v>
      </c>
      <c r="AI86" s="378">
        <f>H31</f>
        <v>0</v>
      </c>
      <c r="AJ86" t="s" s="379">
        <f>I31</f>
        <v>100</v>
      </c>
      <c r="AK86" s="380">
        <f>J31</f>
        <v>0</v>
      </c>
      <c r="AL86" s="10"/>
      <c r="AM86" s="10"/>
      <c r="AN86" s="43"/>
    </row>
    <row r="87" ht="16" customHeight="1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t="s" s="381">
        <v>61</v>
      </c>
      <c r="AC87" s="382"/>
      <c r="AD87" s="382"/>
      <c r="AE87" s="383">
        <f>D34</f>
        <v>0</v>
      </c>
      <c r="AF87" s="383">
        <f>E34</f>
        <v>6</v>
      </c>
      <c r="AG87" s="383">
        <f>F34</f>
        <v>12</v>
      </c>
      <c r="AH87" s="383">
        <f>G34</f>
        <v>20</v>
      </c>
      <c r="AI87" s="383">
        <f>H34</f>
        <v>0</v>
      </c>
      <c r="AJ87" t="s" s="384">
        <f>I34</f>
        <v>100</v>
      </c>
      <c r="AK87" s="385">
        <f>J34</f>
        <v>0</v>
      </c>
      <c r="AL87" s="10"/>
      <c r="AM87" s="10"/>
      <c r="AN87" s="43"/>
    </row>
    <row r="88" ht="16" customHeight="1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t="s" s="381">
        <v>68</v>
      </c>
      <c r="AC88" s="382"/>
      <c r="AD88" s="382"/>
      <c r="AE88" s="383">
        <f>D36</f>
        <v>0</v>
      </c>
      <c r="AF88" s="383">
        <f>E36</f>
        <v>6</v>
      </c>
      <c r="AG88" s="383">
        <f>F36</f>
        <v>12</v>
      </c>
      <c r="AH88" s="383">
        <f>G36</f>
        <v>20</v>
      </c>
      <c r="AI88" s="383">
        <f>H36</f>
        <v>0</v>
      </c>
      <c r="AJ88" t="s" s="384">
        <f>I36</f>
        <v>100</v>
      </c>
      <c r="AK88" s="385">
        <f>J36</f>
        <v>0</v>
      </c>
      <c r="AL88" s="10"/>
      <c r="AM88" s="10"/>
      <c r="AN88" s="43"/>
    </row>
    <row r="89" ht="16" customHeight="1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t="s" s="386">
        <v>70</v>
      </c>
      <c r="AC89" s="387"/>
      <c r="AD89" s="387"/>
      <c r="AE89" s="388">
        <f>D39</f>
        <v>0</v>
      </c>
      <c r="AF89" s="388">
        <f>E39</f>
        <v>6</v>
      </c>
      <c r="AG89" s="388">
        <f>F39</f>
        <v>12</v>
      </c>
      <c r="AH89" s="388">
        <f>G39</f>
        <v>20</v>
      </c>
      <c r="AI89" s="388">
        <f>H39</f>
        <v>0</v>
      </c>
      <c r="AJ89" t="s" s="389">
        <f>I39</f>
        <v>98</v>
      </c>
      <c r="AK89" s="390">
        <f>J39</f>
        <v>0</v>
      </c>
      <c r="AL89" s="10"/>
      <c r="AM89" s="10"/>
      <c r="AN89" s="43"/>
    </row>
    <row r="90" ht="16" customHeight="1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t="s" s="386">
        <v>71</v>
      </c>
      <c r="AC90" s="387"/>
      <c r="AD90" s="387"/>
      <c r="AE90" s="388">
        <f>D40</f>
        <v>0</v>
      </c>
      <c r="AF90" s="388">
        <f>E40</f>
        <v>6</v>
      </c>
      <c r="AG90" s="388">
        <f>F40</f>
        <v>10</v>
      </c>
      <c r="AH90" s="388">
        <f>G40</f>
        <v>20</v>
      </c>
      <c r="AI90" s="388">
        <f>H40</f>
        <v>0</v>
      </c>
      <c r="AJ90" t="s" s="389">
        <f>I40</f>
        <v>98</v>
      </c>
      <c r="AK90" s="390">
        <f>J40</f>
        <v>0</v>
      </c>
      <c r="AL90" s="10"/>
      <c r="AM90" s="10"/>
      <c r="AN90" s="43"/>
    </row>
    <row r="91" ht="16" customHeight="1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t="s" s="391">
        <v>102</v>
      </c>
      <c r="AC91" s="392"/>
      <c r="AD91" s="393"/>
      <c r="AE91" s="394">
        <f>D42</f>
        <v>0</v>
      </c>
      <c r="AF91" s="394">
        <f>E42</f>
        <v>20</v>
      </c>
      <c r="AG91" s="394">
        <f>F42</f>
        <v>25</v>
      </c>
      <c r="AH91" s="394">
        <f>G42</f>
        <v>35</v>
      </c>
      <c r="AI91" s="394">
        <f>H42</f>
        <v>0</v>
      </c>
      <c r="AJ91" t="s" s="395">
        <f>I42</f>
        <v>100</v>
      </c>
      <c r="AK91" s="396">
        <f>J42</f>
        <v>0</v>
      </c>
      <c r="AL91" s="10"/>
      <c r="AM91" s="10"/>
      <c r="AN91" s="43"/>
    </row>
    <row r="92" ht="16" customHeight="1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t="s" s="397">
        <v>78</v>
      </c>
      <c r="AC92" s="398"/>
      <c r="AD92" s="398"/>
      <c r="AE92" s="399">
        <f>D50</f>
        <v>0</v>
      </c>
      <c r="AF92" s="399">
        <f>E50</f>
        <v>50</v>
      </c>
      <c r="AG92" s="399">
        <f>F50</f>
        <v>90</v>
      </c>
      <c r="AH92" s="399">
        <f>G50</f>
        <v>130</v>
      </c>
      <c r="AI92" s="399">
        <f>H50</f>
        <v>0</v>
      </c>
      <c r="AJ92" t="s" s="400">
        <f>I50</f>
        <v>98</v>
      </c>
      <c r="AK92" s="401">
        <f>J50</f>
        <v>0</v>
      </c>
      <c r="AL92" s="10"/>
      <c r="AM92" s="10"/>
      <c r="AN92" s="43"/>
    </row>
    <row r="93" ht="16" customHeight="1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t="s" s="402">
        <v>88</v>
      </c>
      <c r="AC93" s="403"/>
      <c r="AD93" s="403"/>
      <c r="AE93" s="404">
        <f>D60</f>
        <v>0</v>
      </c>
      <c r="AF93" s="404">
        <f>E60</f>
        <v>15</v>
      </c>
      <c r="AG93" s="404">
        <f>F60</f>
        <v>25</v>
      </c>
      <c r="AH93" s="404">
        <f>G60</f>
        <v>60</v>
      </c>
      <c r="AI93" s="404">
        <f>H60</f>
        <v>0</v>
      </c>
      <c r="AJ93" t="s" s="405">
        <f>I60</f>
        <v>98</v>
      </c>
      <c r="AK93" s="406">
        <f>J60</f>
        <v>0</v>
      </c>
      <c r="AL93" s="10"/>
      <c r="AM93" s="10"/>
      <c r="AN93" s="43"/>
    </row>
    <row r="94" ht="16" customHeight="1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t="s" s="402">
        <v>90</v>
      </c>
      <c r="AC94" s="403"/>
      <c r="AD94" s="403"/>
      <c r="AE94" s="404">
        <f>D61</f>
        <v>0</v>
      </c>
      <c r="AF94" s="404">
        <f>E61</f>
        <v>10</v>
      </c>
      <c r="AG94" s="404">
        <f>F61</f>
        <v>15</v>
      </c>
      <c r="AH94" s="404">
        <f>G61</f>
        <v>30</v>
      </c>
      <c r="AI94" s="404">
        <f>H61</f>
        <v>0</v>
      </c>
      <c r="AJ94" t="s" s="405">
        <f>I61</f>
        <v>98</v>
      </c>
      <c r="AK94" s="406">
        <f>J61</f>
        <v>0</v>
      </c>
      <c r="AL94" s="10"/>
      <c r="AM94" s="10"/>
      <c r="AN94" s="43"/>
    </row>
    <row r="95" ht="16" customHeight="1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t="s" s="402">
        <v>91</v>
      </c>
      <c r="AC95" s="403"/>
      <c r="AD95" s="403"/>
      <c r="AE95" s="404">
        <f>D62</f>
        <v>0</v>
      </c>
      <c r="AF95" s="404">
        <f>E62</f>
        <v>17</v>
      </c>
      <c r="AG95" s="404">
        <f>F62</f>
        <v>32</v>
      </c>
      <c r="AH95" s="404">
        <f>G62</f>
        <v>80</v>
      </c>
      <c r="AI95" s="404">
        <f>H62</f>
        <v>0</v>
      </c>
      <c r="AJ95" t="s" s="405">
        <f>I62</f>
        <v>98</v>
      </c>
      <c r="AK95" s="406">
        <f>J62</f>
        <v>0</v>
      </c>
      <c r="AL95" s="10"/>
      <c r="AM95" s="10"/>
      <c r="AN95" s="43"/>
    </row>
    <row r="96" ht="16" customHeight="1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t="s" s="402">
        <v>92</v>
      </c>
      <c r="AC96" s="403"/>
      <c r="AD96" s="403"/>
      <c r="AE96" s="404">
        <f>D63</f>
        <v>0</v>
      </c>
      <c r="AF96" s="404">
        <f>E63</f>
        <v>35</v>
      </c>
      <c r="AG96" s="404">
        <f>F63</f>
        <v>60</v>
      </c>
      <c r="AH96" s="404">
        <f>G63</f>
        <v>160</v>
      </c>
      <c r="AI96" s="404">
        <f>H63</f>
        <v>0</v>
      </c>
      <c r="AJ96" t="s" s="405">
        <f>I63</f>
        <v>98</v>
      </c>
      <c r="AK96" s="406">
        <f>J63</f>
        <v>0</v>
      </c>
      <c r="AL96" s="10"/>
      <c r="AM96" s="10"/>
      <c r="AN96" s="43"/>
    </row>
    <row r="97" ht="16" customHeight="1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t="s" s="402">
        <v>95</v>
      </c>
      <c r="AC97" s="403"/>
      <c r="AD97" s="403"/>
      <c r="AE97" s="404">
        <f>D64</f>
        <v>0</v>
      </c>
      <c r="AF97" s="404">
        <f>E64</f>
        <v>30</v>
      </c>
      <c r="AG97" s="404">
        <f>F64</f>
        <v>35</v>
      </c>
      <c r="AH97" s="404">
        <f>G64</f>
        <v>50</v>
      </c>
      <c r="AI97" s="404">
        <f>H64</f>
        <v>0</v>
      </c>
      <c r="AJ97" t="s" s="405">
        <f>I64</f>
        <v>98</v>
      </c>
      <c r="AK97" s="406">
        <f>J64</f>
        <v>0</v>
      </c>
      <c r="AL97" s="10"/>
      <c r="AM97" s="10"/>
      <c r="AN97" s="43"/>
    </row>
    <row r="98" ht="16" customHeight="1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t="s" s="407">
        <v>97</v>
      </c>
      <c r="AC98" s="408"/>
      <c r="AD98" s="408"/>
      <c r="AE98" s="404">
        <f>D65</f>
        <v>0</v>
      </c>
      <c r="AF98" s="404">
        <f>E65</f>
        <v>50</v>
      </c>
      <c r="AG98" s="404">
        <f>F65</f>
        <v>100</v>
      </c>
      <c r="AH98" s="404">
        <f>G65</f>
        <v>350</v>
      </c>
      <c r="AI98" s="404">
        <f>H65</f>
        <v>0</v>
      </c>
      <c r="AJ98" t="s" s="405">
        <f>I65</f>
        <v>98</v>
      </c>
      <c r="AK98" s="406">
        <f>J65</f>
        <v>0</v>
      </c>
      <c r="AL98" s="10"/>
      <c r="AM98" s="10"/>
      <c r="AN98" s="10"/>
    </row>
  </sheetData>
  <mergeCells count="82">
    <mergeCell ref="T52:U52"/>
    <mergeCell ref="R60:U61"/>
    <mergeCell ref="V44:W44"/>
    <mergeCell ref="X36:Y36"/>
    <mergeCell ref="P57:Q57"/>
    <mergeCell ref="V33:W33"/>
    <mergeCell ref="V56:W56"/>
    <mergeCell ref="N56:O56"/>
    <mergeCell ref="R63:U64"/>
    <mergeCell ref="T55:U55"/>
    <mergeCell ref="V35:W35"/>
    <mergeCell ref="P12:R12"/>
    <mergeCell ref="X35:Y35"/>
    <mergeCell ref="V54:W54"/>
    <mergeCell ref="P55:Q55"/>
    <mergeCell ref="O59:P59"/>
    <mergeCell ref="Y19:AA23"/>
    <mergeCell ref="P56:Q56"/>
    <mergeCell ref="V55:W55"/>
    <mergeCell ref="R56:S56"/>
    <mergeCell ref="V63:X64"/>
    <mergeCell ref="N55:O55"/>
    <mergeCell ref="N57:O57"/>
    <mergeCell ref="T33:U33"/>
    <mergeCell ref="T56:U56"/>
    <mergeCell ref="R57:S57"/>
    <mergeCell ref="R55:S55"/>
    <mergeCell ref="V60:X61"/>
    <mergeCell ref="O41:P41"/>
    <mergeCell ref="N45:O45"/>
    <mergeCell ref="X57:Y57"/>
    <mergeCell ref="V57:W57"/>
    <mergeCell ref="O38:R38"/>
    <mergeCell ref="P34:Q34"/>
    <mergeCell ref="X56:Y56"/>
    <mergeCell ref="R54:S54"/>
    <mergeCell ref="T54:U54"/>
    <mergeCell ref="N36:O36"/>
    <mergeCell ref="T12:V12"/>
    <mergeCell ref="R36:S36"/>
    <mergeCell ref="P44:Q44"/>
    <mergeCell ref="T36:U36"/>
    <mergeCell ref="R44:S44"/>
    <mergeCell ref="C1:K5"/>
    <mergeCell ref="N54:O54"/>
    <mergeCell ref="P46:S46"/>
    <mergeCell ref="R45:S45"/>
    <mergeCell ref="T45:U45"/>
    <mergeCell ref="T35:U35"/>
    <mergeCell ref="T13:V13"/>
    <mergeCell ref="T34:U34"/>
    <mergeCell ref="W12:Y12"/>
    <mergeCell ref="N33:O33"/>
    <mergeCell ref="O29:R29"/>
    <mergeCell ref="N35:O35"/>
    <mergeCell ref="M8:O8"/>
    <mergeCell ref="R35:S35"/>
    <mergeCell ref="V34:W34"/>
    <mergeCell ref="P35:Q35"/>
    <mergeCell ref="P36:Q36"/>
    <mergeCell ref="N44:O44"/>
    <mergeCell ref="U16:Y16"/>
    <mergeCell ref="M1:Z5"/>
    <mergeCell ref="W13:Y13"/>
    <mergeCell ref="R33:S33"/>
    <mergeCell ref="T25:W27"/>
    <mergeCell ref="R34:S34"/>
    <mergeCell ref="M7:O7"/>
    <mergeCell ref="T57:U57"/>
    <mergeCell ref="N34:O34"/>
    <mergeCell ref="P54:Q54"/>
    <mergeCell ref="P7:Z7"/>
    <mergeCell ref="P8:Z8"/>
    <mergeCell ref="P33:Q33"/>
    <mergeCell ref="P10:Z10"/>
    <mergeCell ref="P13:R13"/>
    <mergeCell ref="T44:U44"/>
    <mergeCell ref="V36:W36"/>
    <mergeCell ref="P45:Q45"/>
    <mergeCell ref="M10:O10"/>
    <mergeCell ref="P9:Z9"/>
    <mergeCell ref="V45:W45"/>
  </mergeCells>
  <conditionalFormatting sqref="D16:K18 M16:M18 D20:K43 M20:M24 M26:M47 AE43 D44:K48 N47 M48:N48 D49:D51 E50:K51 M50:M51 M53:M57 V53:W53 D60:K65 M60:M65 AE77:AK98">
    <cfRule type="cellIs" dxfId="0" priority="1" operator="lessThan" stopIfTrue="1">
      <formula>0</formula>
    </cfRule>
  </conditionalFormatting>
  <pageMargins left="0.25" right="0.25" top="0.55" bottom="0.55" header="0.3" footer="0.3"/>
  <pageSetup firstPageNumber="1" fitToHeight="1" fitToWidth="1" scale="79" useFirstPageNumber="0" orientation="portrait" pageOrder="downThenOver"/>
  <headerFooter>
    <oddFooter>&amp;C&amp;"Helvetica Neue,Regular"&amp;12&amp;K000000&amp;P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dimension ref="A1:N25"/>
  <sheetViews>
    <sheetView workbookViewId="0" showGridLines="0" defaultGridColor="1"/>
  </sheetViews>
  <sheetFormatPr defaultColWidth="10" defaultRowHeight="13" customHeight="1" outlineLevelRow="0" outlineLevelCol="0"/>
  <cols>
    <col min="1" max="14" width="10" style="409" customWidth="1"/>
    <col min="15" max="256" width="10" style="409" customWidth="1"/>
  </cols>
  <sheetData>
    <row r="1" ht="13" customHeight="1">
      <c r="A1" s="410"/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2"/>
    </row>
    <row r="2" ht="13" customHeight="1">
      <c r="A2" s="413"/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414"/>
      <c r="N2" s="415"/>
    </row>
    <row r="3" ht="13" customHeight="1">
      <c r="A3" s="413"/>
      <c r="B3" s="414"/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414"/>
      <c r="N3" s="415"/>
    </row>
    <row r="4" ht="13" customHeight="1">
      <c r="A4" s="413"/>
      <c r="B4" s="414"/>
      <c r="C4" s="414"/>
      <c r="D4" s="414"/>
      <c r="E4" s="414"/>
      <c r="F4" s="414"/>
      <c r="G4" s="414"/>
      <c r="H4" s="414"/>
      <c r="I4" s="414"/>
      <c r="J4" s="414"/>
      <c r="K4" s="414"/>
      <c r="L4" s="414"/>
      <c r="M4" s="414"/>
      <c r="N4" s="415"/>
    </row>
    <row r="5" ht="13" customHeight="1">
      <c r="A5" s="413"/>
      <c r="B5" s="414"/>
      <c r="C5" s="414"/>
      <c r="D5" s="414"/>
      <c r="E5" s="414"/>
      <c r="F5" s="414"/>
      <c r="G5" s="414"/>
      <c r="H5" s="414"/>
      <c r="I5" s="414"/>
      <c r="J5" s="414"/>
      <c r="K5" s="414"/>
      <c r="L5" s="414"/>
      <c r="M5" s="414"/>
      <c r="N5" s="415"/>
    </row>
    <row r="6" ht="13" customHeight="1">
      <c r="A6" s="413"/>
      <c r="B6" s="414"/>
      <c r="C6" s="414"/>
      <c r="D6" s="414"/>
      <c r="E6" s="414"/>
      <c r="F6" s="414"/>
      <c r="G6" s="414"/>
      <c r="H6" s="414"/>
      <c r="I6" s="414"/>
      <c r="J6" s="414"/>
      <c r="K6" s="414"/>
      <c r="L6" s="414"/>
      <c r="M6" s="414"/>
      <c r="N6" s="415"/>
    </row>
    <row r="7" ht="13" customHeight="1">
      <c r="A7" s="413"/>
      <c r="B7" s="414"/>
      <c r="C7" s="414"/>
      <c r="D7" s="414"/>
      <c r="E7" s="414"/>
      <c r="F7" s="414"/>
      <c r="G7" s="414"/>
      <c r="H7" s="414"/>
      <c r="I7" s="414"/>
      <c r="J7" s="414"/>
      <c r="K7" s="414"/>
      <c r="L7" s="414"/>
      <c r="M7" s="414"/>
      <c r="N7" s="415"/>
    </row>
    <row r="8" ht="13" customHeight="1">
      <c r="A8" s="413"/>
      <c r="B8" s="414"/>
      <c r="C8" s="414"/>
      <c r="D8" s="414"/>
      <c r="E8" s="414"/>
      <c r="F8" s="414"/>
      <c r="G8" s="414"/>
      <c r="H8" s="414"/>
      <c r="I8" s="414"/>
      <c r="J8" s="414"/>
      <c r="K8" s="414"/>
      <c r="L8" s="414"/>
      <c r="M8" s="414"/>
      <c r="N8" s="415"/>
    </row>
    <row r="9" ht="13" customHeight="1">
      <c r="A9" s="413"/>
      <c r="B9" s="414"/>
      <c r="C9" s="414"/>
      <c r="D9" s="414"/>
      <c r="E9" s="414"/>
      <c r="F9" s="414"/>
      <c r="G9" s="414"/>
      <c r="H9" s="414"/>
      <c r="I9" s="414"/>
      <c r="J9" s="414"/>
      <c r="K9" s="414"/>
      <c r="L9" s="414"/>
      <c r="M9" s="414"/>
      <c r="N9" s="415"/>
    </row>
    <row r="10" ht="13" customHeight="1">
      <c r="A10" s="413"/>
      <c r="B10" s="414"/>
      <c r="C10" s="414"/>
      <c r="D10" s="414"/>
      <c r="E10" s="414"/>
      <c r="F10" s="414"/>
      <c r="G10" s="414"/>
      <c r="H10" s="414"/>
      <c r="I10" s="414"/>
      <c r="J10" s="414"/>
      <c r="K10" s="414"/>
      <c r="L10" s="414"/>
      <c r="M10" s="414"/>
      <c r="N10" s="415"/>
    </row>
    <row r="11" ht="13" customHeight="1">
      <c r="A11" s="413"/>
      <c r="B11" s="414"/>
      <c r="C11" s="414"/>
      <c r="D11" s="414"/>
      <c r="E11" s="414"/>
      <c r="F11" s="414"/>
      <c r="G11" s="414"/>
      <c r="H11" s="414"/>
      <c r="I11" s="414"/>
      <c r="J11" s="414"/>
      <c r="K11" s="414"/>
      <c r="L11" s="414"/>
      <c r="M11" s="414"/>
      <c r="N11" s="415"/>
    </row>
    <row r="12" ht="13" customHeight="1">
      <c r="A12" s="413"/>
      <c r="B12" s="414"/>
      <c r="C12" s="414"/>
      <c r="D12" s="414"/>
      <c r="E12" s="414"/>
      <c r="F12" s="414"/>
      <c r="G12" s="414"/>
      <c r="H12" s="414"/>
      <c r="I12" s="414"/>
      <c r="J12" s="414"/>
      <c r="K12" s="414"/>
      <c r="L12" s="414"/>
      <c r="M12" s="414"/>
      <c r="N12" s="415"/>
    </row>
    <row r="13" ht="13" customHeight="1">
      <c r="A13" s="413"/>
      <c r="B13" s="414"/>
      <c r="C13" s="414"/>
      <c r="D13" s="414"/>
      <c r="E13" s="414"/>
      <c r="F13" s="414"/>
      <c r="G13" s="414"/>
      <c r="H13" s="414"/>
      <c r="I13" s="414"/>
      <c r="J13" s="414"/>
      <c r="K13" s="414"/>
      <c r="L13" s="414"/>
      <c r="M13" s="414"/>
      <c r="N13" s="415"/>
    </row>
    <row r="14" ht="13" customHeight="1">
      <c r="A14" s="413"/>
      <c r="B14" s="414"/>
      <c r="C14" s="414"/>
      <c r="D14" s="414"/>
      <c r="E14" s="414"/>
      <c r="F14" s="414"/>
      <c r="G14" s="414"/>
      <c r="H14" s="414"/>
      <c r="I14" s="414"/>
      <c r="J14" s="414"/>
      <c r="K14" s="414"/>
      <c r="L14" s="414"/>
      <c r="M14" s="414"/>
      <c r="N14" s="415"/>
    </row>
    <row r="15" ht="13" customHeight="1">
      <c r="A15" s="413"/>
      <c r="B15" s="414"/>
      <c r="C15" s="414"/>
      <c r="D15" s="414"/>
      <c r="E15" s="414"/>
      <c r="F15" s="414"/>
      <c r="G15" s="414"/>
      <c r="H15" s="414"/>
      <c r="I15" s="414"/>
      <c r="J15" s="414"/>
      <c r="K15" s="414"/>
      <c r="L15" s="414"/>
      <c r="M15" s="414"/>
      <c r="N15" s="415"/>
    </row>
    <row r="16" ht="13" customHeight="1">
      <c r="A16" s="413"/>
      <c r="B16" s="414"/>
      <c r="C16" s="414"/>
      <c r="D16" s="414"/>
      <c r="E16" s="414"/>
      <c r="F16" s="414"/>
      <c r="G16" s="414"/>
      <c r="H16" s="414"/>
      <c r="I16" s="414"/>
      <c r="J16" s="414"/>
      <c r="K16" s="414"/>
      <c r="L16" s="414"/>
      <c r="M16" s="414"/>
      <c r="N16" s="415"/>
    </row>
    <row r="17" ht="13" customHeight="1">
      <c r="A17" s="413"/>
      <c r="B17" s="414"/>
      <c r="C17" s="414"/>
      <c r="D17" s="414"/>
      <c r="E17" s="414"/>
      <c r="F17" s="414"/>
      <c r="G17" s="414"/>
      <c r="H17" s="414"/>
      <c r="I17" s="414"/>
      <c r="J17" s="414"/>
      <c r="K17" s="414"/>
      <c r="L17" s="414"/>
      <c r="M17" s="414"/>
      <c r="N17" s="415"/>
    </row>
    <row r="18" ht="13" customHeight="1">
      <c r="A18" s="413"/>
      <c r="B18" s="414"/>
      <c r="C18" s="414"/>
      <c r="D18" s="414"/>
      <c r="E18" s="414"/>
      <c r="F18" s="414"/>
      <c r="G18" s="414"/>
      <c r="H18" s="414"/>
      <c r="I18" s="414"/>
      <c r="J18" s="414"/>
      <c r="K18" s="414"/>
      <c r="L18" s="414"/>
      <c r="M18" s="414"/>
      <c r="N18" s="415"/>
    </row>
    <row r="19" ht="13" customHeight="1">
      <c r="A19" s="413"/>
      <c r="B19" s="414"/>
      <c r="C19" s="414"/>
      <c r="D19" s="414"/>
      <c r="E19" s="414"/>
      <c r="F19" s="414"/>
      <c r="G19" s="414"/>
      <c r="H19" s="414"/>
      <c r="I19" s="414"/>
      <c r="J19" s="414"/>
      <c r="K19" s="414"/>
      <c r="L19" s="414"/>
      <c r="M19" s="414"/>
      <c r="N19" s="415"/>
    </row>
    <row r="20" ht="13" customHeight="1">
      <c r="A20" s="413"/>
      <c r="B20" s="414"/>
      <c r="C20" s="414"/>
      <c r="D20" s="414"/>
      <c r="E20" s="414"/>
      <c r="F20" s="414"/>
      <c r="G20" s="414"/>
      <c r="H20" s="414"/>
      <c r="I20" s="414"/>
      <c r="J20" s="414"/>
      <c r="K20" s="414"/>
      <c r="L20" s="414"/>
      <c r="M20" s="414"/>
      <c r="N20" s="415"/>
    </row>
    <row r="21" ht="13" customHeight="1">
      <c r="A21" s="413"/>
      <c r="B21" s="414"/>
      <c r="C21" s="414"/>
      <c r="D21" s="414"/>
      <c r="E21" s="414"/>
      <c r="F21" s="414"/>
      <c r="G21" s="414"/>
      <c r="H21" s="414"/>
      <c r="I21" s="414"/>
      <c r="J21" s="414"/>
      <c r="K21" s="414"/>
      <c r="L21" s="414"/>
      <c r="M21" s="414"/>
      <c r="N21" s="415"/>
    </row>
    <row r="22" ht="13" customHeight="1">
      <c r="A22" s="413"/>
      <c r="B22" s="414"/>
      <c r="C22" s="414"/>
      <c r="D22" s="414"/>
      <c r="E22" s="414"/>
      <c r="F22" s="414"/>
      <c r="G22" s="414"/>
      <c r="H22" s="414"/>
      <c r="I22" s="414"/>
      <c r="J22" s="414"/>
      <c r="K22" s="414"/>
      <c r="L22" s="414"/>
      <c r="M22" s="414"/>
      <c r="N22" s="415"/>
    </row>
    <row r="23" ht="13" customHeight="1">
      <c r="A23" s="413"/>
      <c r="B23" s="414"/>
      <c r="C23" s="414"/>
      <c r="D23" s="414"/>
      <c r="E23" s="414"/>
      <c r="F23" s="414"/>
      <c r="G23" s="414"/>
      <c r="H23" s="414"/>
      <c r="I23" s="414"/>
      <c r="J23" s="414"/>
      <c r="K23" s="414"/>
      <c r="L23" s="414"/>
      <c r="M23" s="414"/>
      <c r="N23" s="415"/>
    </row>
    <row r="24" ht="13" customHeight="1">
      <c r="A24" s="413"/>
      <c r="B24" s="414"/>
      <c r="C24" s="414"/>
      <c r="D24" s="414"/>
      <c r="E24" s="414"/>
      <c r="F24" s="414"/>
      <c r="G24" s="414"/>
      <c r="H24" s="414"/>
      <c r="I24" s="414"/>
      <c r="J24" s="414"/>
      <c r="K24" s="414"/>
      <c r="L24" s="414"/>
      <c r="M24" s="414"/>
      <c r="N24" s="415"/>
    </row>
    <row r="25" ht="13" customHeight="1">
      <c r="A25" s="358"/>
      <c r="B25" s="416"/>
      <c r="C25" s="416"/>
      <c r="D25" s="416"/>
      <c r="E25" s="416"/>
      <c r="F25" s="416"/>
      <c r="G25" s="416"/>
      <c r="H25" s="416"/>
      <c r="I25" s="416"/>
      <c r="J25" s="416"/>
      <c r="K25" s="416"/>
      <c r="L25" s="416"/>
      <c r="M25" s="416"/>
      <c r="N25" s="417"/>
    </row>
  </sheetData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dimension ref="A1:M42"/>
  <sheetViews>
    <sheetView workbookViewId="0" showGridLines="0" defaultGridColor="1"/>
  </sheetViews>
  <sheetFormatPr defaultColWidth="10" defaultRowHeight="13" customHeight="1" outlineLevelRow="0" outlineLevelCol="0"/>
  <cols>
    <col min="1" max="13" width="10" style="418" customWidth="1"/>
    <col min="14" max="256" width="10" style="418" customWidth="1"/>
  </cols>
  <sheetData>
    <row r="1" ht="13" customHeight="1">
      <c r="A1" s="410"/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2"/>
    </row>
    <row r="2" ht="13" customHeight="1">
      <c r="A2" s="413"/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415"/>
    </row>
    <row r="3" ht="13" customHeight="1">
      <c r="A3" s="413"/>
      <c r="B3" s="414"/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415"/>
    </row>
    <row r="4" ht="13" customHeight="1">
      <c r="A4" s="413"/>
      <c r="B4" s="414"/>
      <c r="C4" s="414"/>
      <c r="D4" s="414"/>
      <c r="E4" s="414"/>
      <c r="F4" s="414"/>
      <c r="G4" s="414"/>
      <c r="H4" s="414"/>
      <c r="I4" s="414"/>
      <c r="J4" s="414"/>
      <c r="K4" s="414"/>
      <c r="L4" s="414"/>
      <c r="M4" s="415"/>
    </row>
    <row r="5" ht="13" customHeight="1">
      <c r="A5" s="413"/>
      <c r="B5" s="414"/>
      <c r="C5" s="414"/>
      <c r="D5" s="414"/>
      <c r="E5" s="414"/>
      <c r="F5" s="414"/>
      <c r="G5" s="414"/>
      <c r="H5" s="414"/>
      <c r="I5" s="414"/>
      <c r="J5" s="414"/>
      <c r="K5" s="414"/>
      <c r="L5" s="414"/>
      <c r="M5" s="415"/>
    </row>
    <row r="6" ht="13" customHeight="1">
      <c r="A6" s="413"/>
      <c r="B6" s="414"/>
      <c r="C6" s="414"/>
      <c r="D6" s="414"/>
      <c r="E6" s="414"/>
      <c r="F6" s="414"/>
      <c r="G6" s="414"/>
      <c r="H6" s="414"/>
      <c r="I6" s="414"/>
      <c r="J6" s="414"/>
      <c r="K6" s="414"/>
      <c r="L6" s="414"/>
      <c r="M6" s="415"/>
    </row>
    <row r="7" ht="13" customHeight="1">
      <c r="A7" s="413"/>
      <c r="B7" s="414"/>
      <c r="C7" s="414"/>
      <c r="D7" s="414"/>
      <c r="E7" s="414"/>
      <c r="F7" s="414"/>
      <c r="G7" s="414"/>
      <c r="H7" s="414"/>
      <c r="I7" s="414"/>
      <c r="J7" s="414"/>
      <c r="K7" s="414"/>
      <c r="L7" s="414"/>
      <c r="M7" s="415"/>
    </row>
    <row r="8" ht="13" customHeight="1">
      <c r="A8" s="413"/>
      <c r="B8" s="414"/>
      <c r="C8" s="414"/>
      <c r="D8" s="414"/>
      <c r="E8" s="414"/>
      <c r="F8" s="414"/>
      <c r="G8" s="414"/>
      <c r="H8" s="414"/>
      <c r="I8" s="414"/>
      <c r="J8" s="414"/>
      <c r="K8" s="414"/>
      <c r="L8" s="414"/>
      <c r="M8" s="415"/>
    </row>
    <row r="9" ht="13" customHeight="1">
      <c r="A9" s="413"/>
      <c r="B9" s="414"/>
      <c r="C9" s="414"/>
      <c r="D9" s="414"/>
      <c r="E9" s="414"/>
      <c r="F9" s="414"/>
      <c r="G9" s="414"/>
      <c r="H9" s="414"/>
      <c r="I9" s="414"/>
      <c r="J9" s="414"/>
      <c r="K9" s="414"/>
      <c r="L9" s="414"/>
      <c r="M9" s="415"/>
    </row>
    <row r="10" ht="13" customHeight="1">
      <c r="A10" s="413"/>
      <c r="B10" s="414"/>
      <c r="C10" s="414"/>
      <c r="D10" s="414"/>
      <c r="E10" s="414"/>
      <c r="F10" s="414"/>
      <c r="G10" s="414"/>
      <c r="H10" s="414"/>
      <c r="I10" s="414"/>
      <c r="J10" s="414"/>
      <c r="K10" s="414"/>
      <c r="L10" s="414"/>
      <c r="M10" s="415"/>
    </row>
    <row r="11" ht="13" customHeight="1">
      <c r="A11" s="413"/>
      <c r="B11" s="414"/>
      <c r="C11" s="414"/>
      <c r="D11" s="414"/>
      <c r="E11" s="414"/>
      <c r="F11" s="414"/>
      <c r="G11" s="414"/>
      <c r="H11" s="414"/>
      <c r="I11" s="414"/>
      <c r="J11" s="414"/>
      <c r="K11" s="414"/>
      <c r="L11" s="414"/>
      <c r="M11" s="415"/>
    </row>
    <row r="12" ht="13" customHeight="1">
      <c r="A12" s="413"/>
      <c r="B12" s="414"/>
      <c r="C12" s="414"/>
      <c r="D12" s="414"/>
      <c r="E12" s="414"/>
      <c r="F12" s="414"/>
      <c r="G12" s="414"/>
      <c r="H12" s="414"/>
      <c r="I12" s="414"/>
      <c r="J12" s="414"/>
      <c r="K12" s="414"/>
      <c r="L12" s="414"/>
      <c r="M12" s="415"/>
    </row>
    <row r="13" ht="13" customHeight="1">
      <c r="A13" s="413"/>
      <c r="B13" s="414"/>
      <c r="C13" s="414"/>
      <c r="D13" s="414"/>
      <c r="E13" s="414"/>
      <c r="F13" s="414"/>
      <c r="G13" s="414"/>
      <c r="H13" s="414"/>
      <c r="I13" s="414"/>
      <c r="J13" s="414"/>
      <c r="K13" s="414"/>
      <c r="L13" s="414"/>
      <c r="M13" s="415"/>
    </row>
    <row r="14" ht="13" customHeight="1">
      <c r="A14" s="413"/>
      <c r="B14" s="414"/>
      <c r="C14" s="414"/>
      <c r="D14" s="414"/>
      <c r="E14" s="414"/>
      <c r="F14" s="414"/>
      <c r="G14" s="414"/>
      <c r="H14" s="414"/>
      <c r="I14" s="414"/>
      <c r="J14" s="414"/>
      <c r="K14" s="414"/>
      <c r="L14" s="414"/>
      <c r="M14" s="415"/>
    </row>
    <row r="15" ht="13" customHeight="1">
      <c r="A15" s="413"/>
      <c r="B15" s="414"/>
      <c r="C15" s="414"/>
      <c r="D15" s="414"/>
      <c r="E15" s="414"/>
      <c r="F15" s="414"/>
      <c r="G15" s="414"/>
      <c r="H15" s="414"/>
      <c r="I15" s="414"/>
      <c r="J15" s="414"/>
      <c r="K15" s="414"/>
      <c r="L15" s="414"/>
      <c r="M15" s="415"/>
    </row>
    <row r="16" ht="13" customHeight="1">
      <c r="A16" s="413"/>
      <c r="B16" s="414"/>
      <c r="C16" s="414"/>
      <c r="D16" s="414"/>
      <c r="E16" s="414"/>
      <c r="F16" s="414"/>
      <c r="G16" s="414"/>
      <c r="H16" s="414"/>
      <c r="I16" s="414"/>
      <c r="J16" s="414"/>
      <c r="K16" s="414"/>
      <c r="L16" s="414"/>
      <c r="M16" s="415"/>
    </row>
    <row r="17" ht="13" customHeight="1">
      <c r="A17" s="413"/>
      <c r="B17" s="414"/>
      <c r="C17" s="414"/>
      <c r="D17" s="414"/>
      <c r="E17" s="414"/>
      <c r="F17" s="414"/>
      <c r="G17" s="414"/>
      <c r="H17" s="414"/>
      <c r="I17" s="414"/>
      <c r="J17" s="414"/>
      <c r="K17" s="414"/>
      <c r="L17" s="414"/>
      <c r="M17" s="415"/>
    </row>
    <row r="18" ht="13" customHeight="1">
      <c r="A18" s="413"/>
      <c r="B18" s="414"/>
      <c r="C18" s="414"/>
      <c r="D18" s="414"/>
      <c r="E18" s="414"/>
      <c r="F18" s="414"/>
      <c r="G18" s="414"/>
      <c r="H18" s="414"/>
      <c r="I18" s="414"/>
      <c r="J18" s="414"/>
      <c r="K18" s="414"/>
      <c r="L18" s="414"/>
      <c r="M18" s="415"/>
    </row>
    <row r="19" ht="13" customHeight="1">
      <c r="A19" s="413"/>
      <c r="B19" s="414"/>
      <c r="C19" s="414"/>
      <c r="D19" s="414"/>
      <c r="E19" s="414"/>
      <c r="F19" s="414"/>
      <c r="G19" s="414"/>
      <c r="H19" s="414"/>
      <c r="I19" s="414"/>
      <c r="J19" s="414"/>
      <c r="K19" s="414"/>
      <c r="L19" s="414"/>
      <c r="M19" s="415"/>
    </row>
    <row r="20" ht="13" customHeight="1">
      <c r="A20" s="413"/>
      <c r="B20" s="414"/>
      <c r="C20" s="414"/>
      <c r="D20" s="414"/>
      <c r="E20" s="414"/>
      <c r="F20" s="414"/>
      <c r="G20" s="414"/>
      <c r="H20" s="414"/>
      <c r="I20" s="414"/>
      <c r="J20" s="414"/>
      <c r="K20" s="414"/>
      <c r="L20" s="414"/>
      <c r="M20" s="415"/>
    </row>
    <row r="21" ht="13" customHeight="1">
      <c r="A21" s="413"/>
      <c r="B21" s="414"/>
      <c r="C21" s="414"/>
      <c r="D21" s="414"/>
      <c r="E21" s="414"/>
      <c r="F21" s="414"/>
      <c r="G21" s="414"/>
      <c r="H21" s="414"/>
      <c r="I21" s="414"/>
      <c r="J21" s="414"/>
      <c r="K21" s="414"/>
      <c r="L21" s="414"/>
      <c r="M21" s="415"/>
    </row>
    <row r="22" ht="13" customHeight="1">
      <c r="A22" s="413"/>
      <c r="B22" s="414"/>
      <c r="C22" s="414"/>
      <c r="D22" s="414"/>
      <c r="E22" s="414"/>
      <c r="F22" s="414"/>
      <c r="G22" s="414"/>
      <c r="H22" s="414"/>
      <c r="I22" s="414"/>
      <c r="J22" s="414"/>
      <c r="K22" s="414"/>
      <c r="L22" s="414"/>
      <c r="M22" s="415"/>
    </row>
    <row r="23" ht="13" customHeight="1">
      <c r="A23" s="413"/>
      <c r="B23" s="414"/>
      <c r="C23" s="414"/>
      <c r="D23" s="414"/>
      <c r="E23" s="414"/>
      <c r="F23" s="414"/>
      <c r="G23" s="414"/>
      <c r="H23" s="414"/>
      <c r="I23" s="414"/>
      <c r="J23" s="414"/>
      <c r="K23" s="414"/>
      <c r="L23" s="414"/>
      <c r="M23" s="415"/>
    </row>
    <row r="24" ht="13" customHeight="1">
      <c r="A24" s="413"/>
      <c r="B24" s="414"/>
      <c r="C24" s="414"/>
      <c r="D24" s="414"/>
      <c r="E24" s="414"/>
      <c r="F24" s="414"/>
      <c r="G24" s="414"/>
      <c r="H24" s="414"/>
      <c r="I24" s="414"/>
      <c r="J24" s="414"/>
      <c r="K24" s="414"/>
      <c r="L24" s="414"/>
      <c r="M24" s="415"/>
    </row>
    <row r="25" ht="13" customHeight="1">
      <c r="A25" s="413"/>
      <c r="B25" s="414"/>
      <c r="C25" s="414"/>
      <c r="D25" s="414"/>
      <c r="E25" s="414"/>
      <c r="F25" s="414"/>
      <c r="G25" s="414"/>
      <c r="H25" s="414"/>
      <c r="I25" s="414"/>
      <c r="J25" s="414"/>
      <c r="K25" s="414"/>
      <c r="L25" s="414"/>
      <c r="M25" s="415"/>
    </row>
    <row r="26" ht="13" customHeight="1">
      <c r="A26" s="413"/>
      <c r="B26" s="414"/>
      <c r="C26" s="414"/>
      <c r="D26" s="414"/>
      <c r="E26" s="414"/>
      <c r="F26" s="414"/>
      <c r="G26" s="414"/>
      <c r="H26" s="414"/>
      <c r="I26" s="414"/>
      <c r="J26" s="414"/>
      <c r="K26" s="414"/>
      <c r="L26" s="414"/>
      <c r="M26" s="415"/>
    </row>
    <row r="27" ht="13" customHeight="1">
      <c r="A27" s="413"/>
      <c r="B27" s="414"/>
      <c r="C27" s="414"/>
      <c r="D27" s="414"/>
      <c r="E27" s="414"/>
      <c r="F27" s="414"/>
      <c r="G27" s="414"/>
      <c r="H27" s="414"/>
      <c r="I27" s="414"/>
      <c r="J27" s="414"/>
      <c r="K27" s="414"/>
      <c r="L27" s="414"/>
      <c r="M27" s="415"/>
    </row>
    <row r="28" ht="13" customHeight="1">
      <c r="A28" s="413"/>
      <c r="B28" s="414"/>
      <c r="C28" s="414"/>
      <c r="D28" s="414"/>
      <c r="E28" s="414"/>
      <c r="F28" s="414"/>
      <c r="G28" s="414"/>
      <c r="H28" s="414"/>
      <c r="I28" s="414"/>
      <c r="J28" s="414"/>
      <c r="K28" s="414"/>
      <c r="L28" s="414"/>
      <c r="M28" s="415"/>
    </row>
    <row r="29" ht="13" customHeight="1">
      <c r="A29" s="413"/>
      <c r="B29" s="414"/>
      <c r="C29" s="414"/>
      <c r="D29" s="414"/>
      <c r="E29" s="414"/>
      <c r="F29" s="414"/>
      <c r="G29" s="414"/>
      <c r="H29" s="414"/>
      <c r="I29" s="414"/>
      <c r="J29" s="414"/>
      <c r="K29" s="414"/>
      <c r="L29" s="414"/>
      <c r="M29" s="415"/>
    </row>
    <row r="30" ht="13" customHeight="1">
      <c r="A30" s="413"/>
      <c r="B30" s="414"/>
      <c r="C30" s="414"/>
      <c r="D30" s="414"/>
      <c r="E30" s="414"/>
      <c r="F30" s="414"/>
      <c r="G30" s="414"/>
      <c r="H30" s="414"/>
      <c r="I30" s="414"/>
      <c r="J30" s="414"/>
      <c r="K30" s="414"/>
      <c r="L30" s="414"/>
      <c r="M30" s="415"/>
    </row>
    <row r="31" ht="13" customHeight="1">
      <c r="A31" s="413"/>
      <c r="B31" s="414"/>
      <c r="C31" s="414"/>
      <c r="D31" s="414"/>
      <c r="E31" s="414"/>
      <c r="F31" s="414"/>
      <c r="G31" s="414"/>
      <c r="H31" s="414"/>
      <c r="I31" s="414"/>
      <c r="J31" s="414"/>
      <c r="K31" s="414"/>
      <c r="L31" s="414"/>
      <c r="M31" s="415"/>
    </row>
    <row r="32" ht="13" customHeight="1">
      <c r="A32" s="413"/>
      <c r="B32" s="414"/>
      <c r="C32" s="414"/>
      <c r="D32" s="414"/>
      <c r="E32" s="414"/>
      <c r="F32" s="414"/>
      <c r="G32" s="414"/>
      <c r="H32" s="414"/>
      <c r="I32" s="414"/>
      <c r="J32" s="414"/>
      <c r="K32" s="414"/>
      <c r="L32" s="414"/>
      <c r="M32" s="415"/>
    </row>
    <row r="33" ht="13" customHeight="1">
      <c r="A33" s="413"/>
      <c r="B33" s="414"/>
      <c r="C33" s="414"/>
      <c r="D33" s="414"/>
      <c r="E33" s="414"/>
      <c r="F33" s="414"/>
      <c r="G33" s="414"/>
      <c r="H33" s="414"/>
      <c r="I33" s="414"/>
      <c r="J33" s="414"/>
      <c r="K33" s="414"/>
      <c r="L33" s="414"/>
      <c r="M33" s="415"/>
    </row>
    <row r="34" ht="13" customHeight="1">
      <c r="A34" s="413"/>
      <c r="B34" s="414"/>
      <c r="C34" s="414"/>
      <c r="D34" s="414"/>
      <c r="E34" s="414"/>
      <c r="F34" s="414"/>
      <c r="G34" s="414"/>
      <c r="H34" s="414"/>
      <c r="I34" s="414"/>
      <c r="J34" s="414"/>
      <c r="K34" s="414"/>
      <c r="L34" s="414"/>
      <c r="M34" s="415"/>
    </row>
    <row r="35" ht="13" customHeight="1">
      <c r="A35" s="413"/>
      <c r="B35" s="414"/>
      <c r="C35" s="414"/>
      <c r="D35" s="414"/>
      <c r="E35" s="414"/>
      <c r="F35" s="414"/>
      <c r="G35" s="414"/>
      <c r="H35" s="414"/>
      <c r="I35" s="414"/>
      <c r="J35" s="414"/>
      <c r="K35" s="414"/>
      <c r="L35" s="414"/>
      <c r="M35" s="415"/>
    </row>
    <row r="36" ht="13" customHeight="1">
      <c r="A36" s="413"/>
      <c r="B36" s="414"/>
      <c r="C36" s="414"/>
      <c r="D36" s="414"/>
      <c r="E36" s="414"/>
      <c r="F36" s="414"/>
      <c r="G36" s="414"/>
      <c r="H36" s="414"/>
      <c r="I36" s="414"/>
      <c r="J36" s="414"/>
      <c r="K36" s="414"/>
      <c r="L36" s="414"/>
      <c r="M36" s="415"/>
    </row>
    <row r="37" ht="13" customHeight="1">
      <c r="A37" s="413"/>
      <c r="B37" s="414"/>
      <c r="C37" s="414"/>
      <c r="D37" s="414"/>
      <c r="E37" s="414"/>
      <c r="F37" s="414"/>
      <c r="G37" s="414"/>
      <c r="H37" s="414"/>
      <c r="I37" s="414"/>
      <c r="J37" s="414"/>
      <c r="K37" s="414"/>
      <c r="L37" s="414"/>
      <c r="M37" s="415"/>
    </row>
    <row r="38" ht="13" customHeight="1">
      <c r="A38" s="413"/>
      <c r="B38" s="414"/>
      <c r="C38" s="414"/>
      <c r="D38" s="414"/>
      <c r="E38" s="414"/>
      <c r="F38" s="414"/>
      <c r="G38" s="414"/>
      <c r="H38" s="414"/>
      <c r="I38" s="414"/>
      <c r="J38" s="414"/>
      <c r="K38" s="414"/>
      <c r="L38" s="414"/>
      <c r="M38" s="415"/>
    </row>
    <row r="39" ht="13" customHeight="1">
      <c r="A39" s="413"/>
      <c r="B39" s="414"/>
      <c r="C39" s="414"/>
      <c r="D39" s="414"/>
      <c r="E39" s="414"/>
      <c r="F39" s="414"/>
      <c r="G39" s="414"/>
      <c r="H39" s="414"/>
      <c r="I39" s="414"/>
      <c r="J39" s="414"/>
      <c r="K39" s="414"/>
      <c r="L39" s="414"/>
      <c r="M39" s="415"/>
    </row>
    <row r="40" ht="13" customHeight="1">
      <c r="A40" s="413"/>
      <c r="B40" s="414"/>
      <c r="C40" s="414"/>
      <c r="D40" s="414"/>
      <c r="E40" s="414"/>
      <c r="F40" s="414"/>
      <c r="G40" s="414"/>
      <c r="H40" s="414"/>
      <c r="I40" s="414"/>
      <c r="J40" s="414"/>
      <c r="K40" s="414"/>
      <c r="L40" s="414"/>
      <c r="M40" s="415"/>
    </row>
    <row r="41" ht="13" customHeight="1">
      <c r="A41" s="413"/>
      <c r="B41" s="414"/>
      <c r="C41" s="414"/>
      <c r="D41" s="414"/>
      <c r="E41" s="414"/>
      <c r="F41" s="414"/>
      <c r="G41" s="414"/>
      <c r="H41" s="414"/>
      <c r="I41" s="414"/>
      <c r="J41" s="414"/>
      <c r="K41" s="414"/>
      <c r="L41" s="414"/>
      <c r="M41" s="415"/>
    </row>
    <row r="42" ht="13" customHeight="1">
      <c r="A42" s="358"/>
      <c r="B42" s="416"/>
      <c r="C42" s="416"/>
      <c r="D42" s="416"/>
      <c r="E42" s="416"/>
      <c r="F42" s="416"/>
      <c r="G42" s="416"/>
      <c r="H42" s="416"/>
      <c r="I42" s="416"/>
      <c r="J42" s="416"/>
      <c r="K42" s="416"/>
      <c r="L42" s="416"/>
      <c r="M42" s="417"/>
    </row>
  </sheetData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